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9001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29070" windowHeight="15870" activeTab="1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1817" i="1" l="1"/>
  <c r="P1818" i="1" s="1"/>
  <c r="P1819" i="1" s="1"/>
  <c r="P1820" i="1" s="1"/>
  <c r="P1821" i="1" s="1"/>
  <c r="P1822" i="1" s="1"/>
  <c r="P1823" i="1" s="1"/>
  <c r="P1824" i="1" s="1"/>
  <c r="P1825" i="1" s="1"/>
  <c r="P1826" i="1" s="1"/>
  <c r="P1827" i="1" s="1"/>
  <c r="P1828" i="1" s="1"/>
  <c r="P1829" i="1" s="1"/>
  <c r="P1830" i="1" s="1"/>
  <c r="P1831" i="1" s="1"/>
  <c r="P1832" i="1" s="1"/>
  <c r="P1833" i="1" s="1"/>
  <c r="P1834" i="1" s="1"/>
  <c r="P1835" i="1" s="1"/>
  <c r="P1836" i="1" s="1"/>
  <c r="P1837" i="1" s="1"/>
  <c r="P1838" i="1" s="1"/>
  <c r="Q1817" i="1"/>
  <c r="R1817" i="1"/>
  <c r="R1818" i="1" s="1"/>
  <c r="R1819" i="1" s="1"/>
  <c r="R1820" i="1" s="1"/>
  <c r="R1821" i="1" s="1"/>
  <c r="R1822" i="1" s="1"/>
  <c r="R1823" i="1" s="1"/>
  <c r="R1824" i="1" s="1"/>
  <c r="R1825" i="1" s="1"/>
  <c r="R1826" i="1" s="1"/>
  <c r="R1827" i="1" s="1"/>
  <c r="R1828" i="1" s="1"/>
  <c r="R1829" i="1" s="1"/>
  <c r="R1830" i="1" s="1"/>
  <c r="R1831" i="1" s="1"/>
  <c r="R1832" i="1" s="1"/>
  <c r="R1833" i="1" s="1"/>
  <c r="R1834" i="1" s="1"/>
  <c r="R1835" i="1" s="1"/>
  <c r="R1836" i="1" s="1"/>
  <c r="R1837" i="1" s="1"/>
  <c r="R1838" i="1" s="1"/>
  <c r="Q1818" i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H1818" i="1"/>
  <c r="H1819" i="1"/>
  <c r="H1820" i="1"/>
  <c r="H1821" i="1"/>
  <c r="H1822" i="1" s="1"/>
  <c r="H1823" i="1" s="1"/>
  <c r="H1824" i="1" s="1"/>
  <c r="H1825" i="1" s="1"/>
  <c r="H1826" i="1" s="1"/>
  <c r="H1827" i="1" s="1"/>
  <c r="H1828" i="1" s="1"/>
  <c r="H1829" i="1" s="1"/>
  <c r="H1830" i="1" s="1"/>
  <c r="H1831" i="1" s="1"/>
  <c r="H1832" i="1" s="1"/>
  <c r="H1833" i="1" s="1"/>
  <c r="H1834" i="1" s="1"/>
  <c r="H1835" i="1" s="1"/>
  <c r="H1836" i="1" s="1"/>
  <c r="H1837" i="1" s="1"/>
  <c r="H1838" i="1" s="1"/>
  <c r="A1818" i="1"/>
  <c r="B1818" i="1"/>
  <c r="A1819" i="1"/>
  <c r="A1820" i="1" s="1"/>
  <c r="A1821" i="1" s="1"/>
  <c r="A1822" i="1" s="1"/>
  <c r="A1823" i="1" s="1"/>
  <c r="A1824" i="1" s="1"/>
  <c r="A1825" i="1" s="1"/>
  <c r="A1826" i="1" s="1"/>
  <c r="A1827" i="1" s="1"/>
  <c r="A1828" i="1" s="1"/>
  <c r="A1829" i="1" s="1"/>
  <c r="A1830" i="1" s="1"/>
  <c r="A1831" i="1" s="1"/>
  <c r="A1832" i="1" s="1"/>
  <c r="A1833" i="1" s="1"/>
  <c r="A1834" i="1" s="1"/>
  <c r="A1835" i="1" s="1"/>
  <c r="A1836" i="1" s="1"/>
  <c r="A1837" i="1" s="1"/>
  <c r="A1838" i="1" s="1"/>
  <c r="B1819" i="1"/>
  <c r="B1820" i="1" s="1"/>
  <c r="B1821" i="1" s="1"/>
  <c r="B1822" i="1" s="1"/>
  <c r="B1823" i="1" s="1"/>
  <c r="B1824" i="1" s="1"/>
  <c r="B1825" i="1" s="1"/>
  <c r="B1826" i="1" s="1"/>
  <c r="B1827" i="1" s="1"/>
  <c r="B1828" i="1" s="1"/>
  <c r="B1829" i="1" s="1"/>
  <c r="B1830" i="1" s="1"/>
  <c r="B1831" i="1" s="1"/>
  <c r="B1832" i="1" s="1"/>
  <c r="B1833" i="1" s="1"/>
  <c r="B1834" i="1" s="1"/>
  <c r="B1835" i="1" s="1"/>
  <c r="B1836" i="1" s="1"/>
  <c r="B1837" i="1" s="1"/>
  <c r="B1838" i="1" s="1"/>
  <c r="K1829" i="1"/>
  <c r="M1829" i="1" s="1"/>
  <c r="N1823" i="1"/>
  <c r="M1823" i="1"/>
  <c r="K1822" i="1"/>
  <c r="M1822" i="1" s="1"/>
  <c r="K1838" i="1"/>
  <c r="K1837" i="1"/>
  <c r="N1837" i="1" s="1"/>
  <c r="K1836" i="1"/>
  <c r="N1836" i="1" s="1"/>
  <c r="K1835" i="1"/>
  <c r="K1833" i="1"/>
  <c r="N1833" i="1" s="1"/>
  <c r="N1834" i="1"/>
  <c r="M1834" i="1"/>
  <c r="K1832" i="1"/>
  <c r="M1832" i="1" s="1"/>
  <c r="K1831" i="1"/>
  <c r="M1831" i="1" s="1"/>
  <c r="K1830" i="1"/>
  <c r="K1828" i="1"/>
  <c r="N1828" i="1" s="1"/>
  <c r="K1827" i="1"/>
  <c r="M1827" i="1" s="1"/>
  <c r="K1825" i="1"/>
  <c r="M1825" i="1" s="1"/>
  <c r="K1826" i="1"/>
  <c r="N1826" i="1" s="1"/>
  <c r="K1824" i="1"/>
  <c r="N1824" i="1" s="1"/>
  <c r="K1821" i="1"/>
  <c r="M1821" i="1" s="1"/>
  <c r="K1819" i="1"/>
  <c r="N1819" i="1" s="1"/>
  <c r="K1820" i="1"/>
  <c r="N1820" i="1" s="1"/>
  <c r="S1818" i="1"/>
  <c r="K1818" i="1"/>
  <c r="M1818" i="1" s="1"/>
  <c r="N1817" i="1"/>
  <c r="M1817" i="1"/>
  <c r="K1816" i="1"/>
  <c r="N1816" i="1" s="1"/>
  <c r="K1815" i="1"/>
  <c r="N1815" i="1" s="1"/>
  <c r="K1814" i="1"/>
  <c r="M1814" i="1" s="1"/>
  <c r="S1813" i="1"/>
  <c r="K1813" i="1"/>
  <c r="N1813" i="1" s="1"/>
  <c r="K1812" i="1"/>
  <c r="N1812" i="1" s="1"/>
  <c r="K1811" i="1"/>
  <c r="N1811" i="1" s="1"/>
  <c r="Q1810" i="1"/>
  <c r="Q1811" i="1" s="1"/>
  <c r="Q1812" i="1" s="1"/>
  <c r="Q1813" i="1" s="1"/>
  <c r="Q1814" i="1" s="1"/>
  <c r="Q1815" i="1" s="1"/>
  <c r="Q1816" i="1" s="1"/>
  <c r="K1810" i="1"/>
  <c r="N1810" i="1" s="1"/>
  <c r="B1810" i="1"/>
  <c r="B1811" i="1" s="1"/>
  <c r="B1812" i="1" s="1"/>
  <c r="B1813" i="1" s="1"/>
  <c r="B1814" i="1" s="1"/>
  <c r="B1815" i="1" s="1"/>
  <c r="B1816" i="1" s="1"/>
  <c r="B1817" i="1" s="1"/>
  <c r="S1809" i="1"/>
  <c r="P1809" i="1"/>
  <c r="P1810" i="1" s="1"/>
  <c r="P1811" i="1" s="1"/>
  <c r="P1812" i="1" s="1"/>
  <c r="P1813" i="1" s="1"/>
  <c r="P1814" i="1" s="1"/>
  <c r="P1815" i="1" s="1"/>
  <c r="P1816" i="1" s="1"/>
  <c r="K1809" i="1"/>
  <c r="W64" i="3"/>
  <c r="C64" i="3"/>
  <c r="L64" i="3" s="1"/>
  <c r="AG64" i="3"/>
  <c r="AE64" i="3"/>
  <c r="U64" i="3"/>
  <c r="B64" i="3"/>
  <c r="A64" i="3"/>
  <c r="C63" i="3"/>
  <c r="L63" i="3" s="1"/>
  <c r="AG63" i="3"/>
  <c r="AE63" i="3"/>
  <c r="W63" i="3"/>
  <c r="U63" i="3"/>
  <c r="B63" i="3"/>
  <c r="A63" i="3"/>
  <c r="C62" i="3"/>
  <c r="K1771" i="1"/>
  <c r="N1761" i="1"/>
  <c r="M1761" i="1"/>
  <c r="K1808" i="1"/>
  <c r="N1808" i="1" s="1"/>
  <c r="K1807" i="1"/>
  <c r="M1807" i="1" s="1"/>
  <c r="K1806" i="1"/>
  <c r="K1805" i="1"/>
  <c r="N1805" i="1" s="1"/>
  <c r="K1804" i="1"/>
  <c r="N1804" i="1" s="1"/>
  <c r="K1803" i="1"/>
  <c r="M1803" i="1" s="1"/>
  <c r="K1802" i="1"/>
  <c r="N1801" i="1"/>
  <c r="M1801" i="1"/>
  <c r="K1800" i="1"/>
  <c r="N1800" i="1" s="1"/>
  <c r="K1799" i="1"/>
  <c r="N1799" i="1" s="1"/>
  <c r="K1798" i="1"/>
  <c r="M1798" i="1" s="1"/>
  <c r="K1797" i="1"/>
  <c r="K1796" i="1"/>
  <c r="N1796" i="1" s="1"/>
  <c r="K1795" i="1"/>
  <c r="N1795" i="1" s="1"/>
  <c r="K1794" i="1"/>
  <c r="M1794" i="1" s="1"/>
  <c r="K1793" i="1"/>
  <c r="N1793" i="1" s="1"/>
  <c r="K1792" i="1"/>
  <c r="M1792" i="1" s="1"/>
  <c r="K1791" i="1"/>
  <c r="N1791" i="1" s="1"/>
  <c r="K1790" i="1"/>
  <c r="M1790" i="1" s="1"/>
  <c r="K1789" i="1"/>
  <c r="N1789" i="1" s="1"/>
  <c r="S1788" i="1"/>
  <c r="K1788" i="1"/>
  <c r="M1788" i="1" s="1"/>
  <c r="N1787" i="1"/>
  <c r="M1787" i="1"/>
  <c r="K1786" i="1"/>
  <c r="M1786" i="1" s="1"/>
  <c r="K1785" i="1"/>
  <c r="N1785" i="1" s="1"/>
  <c r="K1784" i="1"/>
  <c r="N1784" i="1" s="1"/>
  <c r="S1783" i="1"/>
  <c r="K1783" i="1"/>
  <c r="N1783" i="1" s="1"/>
  <c r="K1782" i="1"/>
  <c r="N1782" i="1" s="1"/>
  <c r="K1781" i="1"/>
  <c r="M1781" i="1" s="1"/>
  <c r="Q1780" i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K1780" i="1"/>
  <c r="N1780" i="1" s="1"/>
  <c r="B1780" i="1"/>
  <c r="B1781" i="1" s="1"/>
  <c r="B1782" i="1" s="1"/>
  <c r="B1783" i="1" s="1"/>
  <c r="B1784" i="1" s="1"/>
  <c r="B1785" i="1" s="1"/>
  <c r="B1786" i="1" s="1"/>
  <c r="B1787" i="1" s="1"/>
  <c r="B1788" i="1" s="1"/>
  <c r="B1789" i="1" s="1"/>
  <c r="B1790" i="1" s="1"/>
  <c r="B1791" i="1" s="1"/>
  <c r="B1792" i="1" s="1"/>
  <c r="B1793" i="1" s="1"/>
  <c r="B1794" i="1" s="1"/>
  <c r="B1795" i="1" s="1"/>
  <c r="B1796" i="1" s="1"/>
  <c r="B1797" i="1" s="1"/>
  <c r="B1798" i="1" s="1"/>
  <c r="B1799" i="1" s="1"/>
  <c r="B1800" i="1" s="1"/>
  <c r="B1801" i="1" s="1"/>
  <c r="B1802" i="1" s="1"/>
  <c r="B1803" i="1" s="1"/>
  <c r="B1804" i="1" s="1"/>
  <c r="B1805" i="1" s="1"/>
  <c r="B1806" i="1" s="1"/>
  <c r="B1807" i="1" s="1"/>
  <c r="B1808" i="1" s="1"/>
  <c r="S1779" i="1"/>
  <c r="J64" i="3" s="1"/>
  <c r="P1779" i="1"/>
  <c r="P1780" i="1" s="1"/>
  <c r="P1781" i="1" s="1"/>
  <c r="P1782" i="1" s="1"/>
  <c r="P1783" i="1" s="1"/>
  <c r="P1784" i="1" s="1"/>
  <c r="P1785" i="1" s="1"/>
  <c r="P1786" i="1" s="1"/>
  <c r="P1787" i="1" s="1"/>
  <c r="P1788" i="1" s="1"/>
  <c r="P1789" i="1" s="1"/>
  <c r="P1790" i="1" s="1"/>
  <c r="P1791" i="1" s="1"/>
  <c r="P1792" i="1" s="1"/>
  <c r="P1793" i="1" s="1"/>
  <c r="P1794" i="1" s="1"/>
  <c r="P1795" i="1" s="1"/>
  <c r="P1796" i="1" s="1"/>
  <c r="P1797" i="1" s="1"/>
  <c r="P1798" i="1" s="1"/>
  <c r="P1799" i="1" s="1"/>
  <c r="P1800" i="1" s="1"/>
  <c r="P1801" i="1" s="1"/>
  <c r="P1802" i="1" s="1"/>
  <c r="P1803" i="1" s="1"/>
  <c r="P1804" i="1" s="1"/>
  <c r="P1805" i="1" s="1"/>
  <c r="P1806" i="1" s="1"/>
  <c r="P1807" i="1" s="1"/>
  <c r="P1808" i="1" s="1"/>
  <c r="K1779" i="1"/>
  <c r="M1779" i="1" s="1"/>
  <c r="K1753" i="1"/>
  <c r="M1753" i="1" s="1"/>
  <c r="K1774" i="1"/>
  <c r="M1774" i="1" s="1"/>
  <c r="K1773" i="1"/>
  <c r="M1773" i="1" s="1"/>
  <c r="K1778" i="1"/>
  <c r="M1778" i="1" s="1"/>
  <c r="K1777" i="1"/>
  <c r="M1777" i="1" s="1"/>
  <c r="S1749" i="1"/>
  <c r="J63" i="3" s="1"/>
  <c r="N1756" i="1"/>
  <c r="M1756" i="1"/>
  <c r="K1776" i="1"/>
  <c r="N1776" i="1" s="1"/>
  <c r="K1775" i="1"/>
  <c r="N1775" i="1" s="1"/>
  <c r="K1772" i="1"/>
  <c r="N1772" i="1" s="1"/>
  <c r="M1771" i="1"/>
  <c r="K1770" i="1"/>
  <c r="M1770" i="1" s="1"/>
  <c r="K1769" i="1"/>
  <c r="M1769" i="1" s="1"/>
  <c r="K1768" i="1"/>
  <c r="N1768" i="1" s="1"/>
  <c r="K1767" i="1"/>
  <c r="M1767" i="1" s="1"/>
  <c r="K1766" i="1"/>
  <c r="N1766" i="1" s="1"/>
  <c r="K1765" i="1"/>
  <c r="N1765" i="1" s="1"/>
  <c r="N1764" i="1"/>
  <c r="K1763" i="1"/>
  <c r="M1763" i="1" s="1"/>
  <c r="K1762" i="1"/>
  <c r="N1762" i="1" s="1"/>
  <c r="K1760" i="1"/>
  <c r="N1760" i="1" s="1"/>
  <c r="K1759" i="1"/>
  <c r="M1759" i="1" s="1"/>
  <c r="S1758" i="1"/>
  <c r="K1758" i="1"/>
  <c r="M1758" i="1" s="1"/>
  <c r="K1757" i="1"/>
  <c r="N1757" i="1" s="1"/>
  <c r="K1755" i="1"/>
  <c r="M1755" i="1" s="1"/>
  <c r="K1754" i="1"/>
  <c r="N1754" i="1" s="1"/>
  <c r="S1753" i="1"/>
  <c r="K1752" i="1"/>
  <c r="M1752" i="1" s="1"/>
  <c r="K1751" i="1"/>
  <c r="N1751" i="1" s="1"/>
  <c r="Q1750" i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K1750" i="1"/>
  <c r="N1750" i="1" s="1"/>
  <c r="B1750" i="1"/>
  <c r="B1751" i="1" s="1"/>
  <c r="B1752" i="1" s="1"/>
  <c r="B1753" i="1" s="1"/>
  <c r="B1754" i="1" s="1"/>
  <c r="B1755" i="1" s="1"/>
  <c r="B1756" i="1" s="1"/>
  <c r="B1757" i="1" s="1"/>
  <c r="B1758" i="1" s="1"/>
  <c r="B1759" i="1" s="1"/>
  <c r="B1760" i="1" s="1"/>
  <c r="B1761" i="1" s="1"/>
  <c r="B1762" i="1" s="1"/>
  <c r="B1763" i="1" s="1"/>
  <c r="B1764" i="1" s="1"/>
  <c r="B1765" i="1" s="1"/>
  <c r="B1766" i="1" s="1"/>
  <c r="B1767" i="1" s="1"/>
  <c r="B1768" i="1" s="1"/>
  <c r="B1769" i="1" s="1"/>
  <c r="B1770" i="1" s="1"/>
  <c r="B1771" i="1" s="1"/>
  <c r="B1772" i="1" s="1"/>
  <c r="B1773" i="1" s="1"/>
  <c r="B1774" i="1" s="1"/>
  <c r="B1775" i="1" s="1"/>
  <c r="B1776" i="1" s="1"/>
  <c r="B1777" i="1" s="1"/>
  <c r="B1778" i="1" s="1"/>
  <c r="P1749" i="1"/>
  <c r="P1750" i="1" s="1"/>
  <c r="P1751" i="1" s="1"/>
  <c r="P1752" i="1" s="1"/>
  <c r="P1753" i="1" s="1"/>
  <c r="P1754" i="1" s="1"/>
  <c r="P1755" i="1" s="1"/>
  <c r="P1756" i="1" s="1"/>
  <c r="P1757" i="1" s="1"/>
  <c r="P1758" i="1" s="1"/>
  <c r="P1759" i="1" s="1"/>
  <c r="P1760" i="1" s="1"/>
  <c r="P1761" i="1" s="1"/>
  <c r="P1762" i="1" s="1"/>
  <c r="P1763" i="1" s="1"/>
  <c r="P1764" i="1" s="1"/>
  <c r="P1765" i="1" s="1"/>
  <c r="P1766" i="1" s="1"/>
  <c r="P1767" i="1" s="1"/>
  <c r="P1768" i="1" s="1"/>
  <c r="P1769" i="1" s="1"/>
  <c r="P1770" i="1" s="1"/>
  <c r="P1771" i="1" s="1"/>
  <c r="P1772" i="1" s="1"/>
  <c r="P1773" i="1" s="1"/>
  <c r="P1774" i="1" s="1"/>
  <c r="P1775" i="1" s="1"/>
  <c r="P1776" i="1" s="1"/>
  <c r="P1777" i="1" s="1"/>
  <c r="P1778" i="1" s="1"/>
  <c r="K1749" i="1"/>
  <c r="M1749" i="1" s="1"/>
  <c r="N1829" i="1" l="1"/>
  <c r="N1827" i="1"/>
  <c r="N1822" i="1"/>
  <c r="R1809" i="1"/>
  <c r="R1810" i="1" s="1"/>
  <c r="R1811" i="1" s="1"/>
  <c r="R1812" i="1" s="1"/>
  <c r="R1813" i="1" s="1"/>
  <c r="R1814" i="1" s="1"/>
  <c r="R1815" i="1" s="1"/>
  <c r="R1816" i="1" s="1"/>
  <c r="M1810" i="1"/>
  <c r="N1832" i="1"/>
  <c r="M1833" i="1"/>
  <c r="M1837" i="1"/>
  <c r="M1809" i="1"/>
  <c r="M1815" i="1"/>
  <c r="M1824" i="1"/>
  <c r="N1825" i="1"/>
  <c r="N1831" i="1"/>
  <c r="M1836" i="1"/>
  <c r="E64" i="3"/>
  <c r="N1809" i="1"/>
  <c r="M1812" i="1"/>
  <c r="M1828" i="1"/>
  <c r="R1749" i="1"/>
  <c r="D63" i="3" s="1"/>
  <c r="E63" i="3"/>
  <c r="N1821" i="1"/>
  <c r="N1830" i="1"/>
  <c r="M1830" i="1"/>
  <c r="N1835" i="1"/>
  <c r="M1835" i="1"/>
  <c r="N1838" i="1"/>
  <c r="M1838" i="1"/>
  <c r="M1816" i="1"/>
  <c r="M1819" i="1"/>
  <c r="M1813" i="1"/>
  <c r="N1814" i="1"/>
  <c r="M1820" i="1"/>
  <c r="M1826" i="1"/>
  <c r="M1811" i="1"/>
  <c r="N1818" i="1"/>
  <c r="N1753" i="1"/>
  <c r="N1778" i="1"/>
  <c r="N1788" i="1"/>
  <c r="N1792" i="1"/>
  <c r="M1784" i="1"/>
  <c r="N1803" i="1"/>
  <c r="N1794" i="1"/>
  <c r="N1807" i="1"/>
  <c r="N1779" i="1"/>
  <c r="M1791" i="1"/>
  <c r="M1799" i="1"/>
  <c r="M1805" i="1"/>
  <c r="M1795" i="1"/>
  <c r="M1804" i="1"/>
  <c r="M1808" i="1"/>
  <c r="M1780" i="1"/>
  <c r="N1798" i="1"/>
  <c r="M1783" i="1"/>
  <c r="M1785" i="1"/>
  <c r="N1786" i="1"/>
  <c r="R1779" i="1"/>
  <c r="M1782" i="1"/>
  <c r="N1790" i="1"/>
  <c r="N1781" i="1"/>
  <c r="M1789" i="1"/>
  <c r="M1793" i="1"/>
  <c r="M1796" i="1"/>
  <c r="N1797" i="1"/>
  <c r="M1797" i="1"/>
  <c r="M1800" i="1"/>
  <c r="N1802" i="1"/>
  <c r="M1802" i="1"/>
  <c r="N1806" i="1"/>
  <c r="M1806" i="1"/>
  <c r="N1777" i="1"/>
  <c r="N1773" i="1"/>
  <c r="M1757" i="1"/>
  <c r="N1767" i="1"/>
  <c r="N1770" i="1"/>
  <c r="N1763" i="1"/>
  <c r="M1766" i="1"/>
  <c r="N1759" i="1"/>
  <c r="M1762" i="1"/>
  <c r="N1774" i="1"/>
  <c r="N1758" i="1"/>
  <c r="N1771" i="1"/>
  <c r="M1750" i="1"/>
  <c r="M1751" i="1"/>
  <c r="M1754" i="1"/>
  <c r="N1755" i="1"/>
  <c r="M1775" i="1"/>
  <c r="N1749" i="1"/>
  <c r="N1752" i="1"/>
  <c r="M1765" i="1"/>
  <c r="M1760" i="1"/>
  <c r="M1764" i="1"/>
  <c r="M1768" i="1"/>
  <c r="N1769" i="1"/>
  <c r="M1772" i="1"/>
  <c r="M1776" i="1"/>
  <c r="R1750" i="1" l="1"/>
  <c r="R1751" i="1" s="1"/>
  <c r="R1752" i="1" s="1"/>
  <c r="R1753" i="1" s="1"/>
  <c r="R1754" i="1" s="1"/>
  <c r="R1755" i="1" s="1"/>
  <c r="R1756" i="1" s="1"/>
  <c r="R1757" i="1" s="1"/>
  <c r="R1758" i="1" s="1"/>
  <c r="R1759" i="1" s="1"/>
  <c r="R1760" i="1" s="1"/>
  <c r="R1761" i="1" s="1"/>
  <c r="R1762" i="1" s="1"/>
  <c r="R1763" i="1" s="1"/>
  <c r="R1764" i="1" s="1"/>
  <c r="R1765" i="1" s="1"/>
  <c r="R1766" i="1" s="1"/>
  <c r="R1767" i="1" s="1"/>
  <c r="R1768" i="1" s="1"/>
  <c r="R1769" i="1" s="1"/>
  <c r="R1770" i="1" s="1"/>
  <c r="R1771" i="1" s="1"/>
  <c r="R1772" i="1" s="1"/>
  <c r="R1773" i="1" s="1"/>
  <c r="R1774" i="1" s="1"/>
  <c r="R1775" i="1" s="1"/>
  <c r="R1776" i="1" s="1"/>
  <c r="R1777" i="1" s="1"/>
  <c r="R1778" i="1" s="1"/>
  <c r="R1780" i="1"/>
  <c r="R1781" i="1" s="1"/>
  <c r="R1782" i="1" s="1"/>
  <c r="R1783" i="1" s="1"/>
  <c r="R1784" i="1" s="1"/>
  <c r="R1785" i="1" s="1"/>
  <c r="R1786" i="1" s="1"/>
  <c r="R1787" i="1" s="1"/>
  <c r="R1788" i="1" s="1"/>
  <c r="R1789" i="1" s="1"/>
  <c r="R1790" i="1" s="1"/>
  <c r="R1791" i="1" s="1"/>
  <c r="R1792" i="1" s="1"/>
  <c r="R1793" i="1" s="1"/>
  <c r="R1794" i="1" s="1"/>
  <c r="R1795" i="1" s="1"/>
  <c r="R1796" i="1" s="1"/>
  <c r="R1797" i="1" s="1"/>
  <c r="R1798" i="1" s="1"/>
  <c r="R1799" i="1" s="1"/>
  <c r="R1800" i="1" s="1"/>
  <c r="R1801" i="1" s="1"/>
  <c r="R1802" i="1" s="1"/>
  <c r="R1803" i="1" s="1"/>
  <c r="R1804" i="1" s="1"/>
  <c r="R1805" i="1" s="1"/>
  <c r="R1806" i="1" s="1"/>
  <c r="R1807" i="1" s="1"/>
  <c r="R1808" i="1" s="1"/>
  <c r="D64" i="3"/>
  <c r="K64" i="3" s="1"/>
  <c r="S1811" i="1"/>
  <c r="S1815" i="1" s="1"/>
  <c r="I63" i="3"/>
  <c r="H63" i="3"/>
  <c r="M63" i="3"/>
  <c r="N63" i="3"/>
  <c r="K63" i="3"/>
  <c r="I64" i="3"/>
  <c r="M64" i="3"/>
  <c r="H64" i="3"/>
  <c r="N64" i="3"/>
  <c r="S1781" i="1"/>
  <c r="S1785" i="1" s="1"/>
  <c r="S1751" i="1"/>
  <c r="S1755" i="1" s="1"/>
  <c r="L62" i="3"/>
  <c r="AG62" i="3"/>
  <c r="W62" i="3"/>
  <c r="U62" i="3"/>
  <c r="K1726" i="1"/>
  <c r="N1726" i="1" s="1"/>
  <c r="K1727" i="1"/>
  <c r="M1727" i="1" s="1"/>
  <c r="K1728" i="1"/>
  <c r="N1728" i="1" s="1"/>
  <c r="K1729" i="1"/>
  <c r="N1729" i="1" s="1"/>
  <c r="K1730" i="1"/>
  <c r="N1730" i="1" s="1"/>
  <c r="K1731" i="1"/>
  <c r="M1731" i="1" s="1"/>
  <c r="K1732" i="1"/>
  <c r="M1732" i="1" s="1"/>
  <c r="K1733" i="1"/>
  <c r="M1733" i="1" s="1"/>
  <c r="K1734" i="1"/>
  <c r="N1734" i="1" s="1"/>
  <c r="K1735" i="1"/>
  <c r="K1736" i="1"/>
  <c r="N1736" i="1" s="1"/>
  <c r="K1737" i="1"/>
  <c r="N1737" i="1" s="1"/>
  <c r="K1738" i="1"/>
  <c r="M1738" i="1" s="1"/>
  <c r="K1739" i="1"/>
  <c r="K1740" i="1"/>
  <c r="N1740" i="1" s="1"/>
  <c r="K1741" i="1"/>
  <c r="M1741" i="1" s="1"/>
  <c r="K1742" i="1"/>
  <c r="N1742" i="1" s="1"/>
  <c r="K1743" i="1"/>
  <c r="M1743" i="1" s="1"/>
  <c r="K1744" i="1"/>
  <c r="N1744" i="1" s="1"/>
  <c r="K1748" i="1"/>
  <c r="K1747" i="1"/>
  <c r="N1747" i="1" s="1"/>
  <c r="K1746" i="1"/>
  <c r="N1746" i="1" s="1"/>
  <c r="K1745" i="1"/>
  <c r="M1745" i="1" s="1"/>
  <c r="S1727" i="1"/>
  <c r="K1725" i="1"/>
  <c r="M1725" i="1" s="1"/>
  <c r="K1724" i="1"/>
  <c r="N1724" i="1" s="1"/>
  <c r="S1723" i="1"/>
  <c r="N1723" i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S1719" i="1"/>
  <c r="J62" i="3" s="1"/>
  <c r="P1719" i="1"/>
  <c r="K1719" i="1"/>
  <c r="M1719" i="1" s="1"/>
  <c r="O64" i="3" l="1"/>
  <c r="P1720" i="1"/>
  <c r="P1721" i="1" s="1"/>
  <c r="P1722" i="1" s="1"/>
  <c r="P1723" i="1" s="1"/>
  <c r="P1724" i="1" s="1"/>
  <c r="P1725" i="1" s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E62" i="3"/>
  <c r="I62" i="3" s="1"/>
  <c r="O63" i="3"/>
  <c r="P64" i="3" s="1"/>
  <c r="N1741" i="1"/>
  <c r="M1740" i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D62" i="3" s="1"/>
  <c r="M1729" i="1"/>
  <c r="M1734" i="1"/>
  <c r="S64" i="3" l="1"/>
  <c r="AF64" i="3" s="1"/>
  <c r="R1720" i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K62" i="3"/>
  <c r="H62" i="3"/>
  <c r="M62" i="3"/>
  <c r="N62" i="3"/>
  <c r="S1721" i="1"/>
  <c r="S1725" i="1" s="1"/>
  <c r="W60" i="3"/>
  <c r="W61" i="3"/>
  <c r="C61" i="3"/>
  <c r="L61" i="3" s="1"/>
  <c r="AG61" i="3"/>
  <c r="U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O62" i="3" l="1"/>
  <c r="P63" i="3" s="1"/>
  <c r="Q64" i="3" s="1"/>
  <c r="M1699" i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P62" i="3" s="1"/>
  <c r="Q63" i="3" s="1"/>
  <c r="R64" i="3" s="1"/>
  <c r="C60" i="3"/>
  <c r="L60" i="3" s="1"/>
  <c r="AG60" i="3"/>
  <c r="U60" i="3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Q62" i="3" s="1"/>
  <c r="R63" i="3" s="1"/>
  <c r="S63" i="3" s="1"/>
  <c r="AF63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S62" i="3" l="1"/>
  <c r="AF62" i="3" s="1"/>
  <c r="B1605" i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AF59" i="3"/>
  <c r="D55" i="3"/>
  <c r="E55" i="3"/>
  <c r="N55" i="3" s="1"/>
  <c r="S1513" i="1"/>
  <c r="S1517" i="1" s="1"/>
  <c r="C54" i="3"/>
  <c r="L54" i="3" s="1"/>
  <c r="AG54" i="3"/>
  <c r="S61" i="3" l="1"/>
  <c r="AF61" i="3" s="1"/>
  <c r="R62" i="3"/>
  <c r="K55" i="3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 s="1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 s="1"/>
  <c r="A8" i="5" s="1"/>
  <c r="A12" i="5" s="1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 s="1"/>
  <c r="G74" i="4"/>
  <c r="H74" i="4" s="1"/>
  <c r="G73" i="4"/>
  <c r="I73" i="4" s="1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 s="1"/>
  <c r="G66" i="4"/>
  <c r="H66" i="4" s="1"/>
  <c r="G65" i="4"/>
  <c r="I65" i="4" s="1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4" i="4"/>
  <c r="I71" i="4"/>
  <c r="I63" i="4"/>
  <c r="H69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I58" i="4" s="1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G51" i="4"/>
  <c r="I51" i="4" s="1"/>
  <c r="G50" i="4"/>
  <c r="I50" i="4" s="1"/>
  <c r="G49" i="4"/>
  <c r="I49" i="4" s="1"/>
  <c r="G48" i="4"/>
  <c r="H48" i="4" s="1"/>
  <c r="I48" i="4"/>
  <c r="G47" i="4"/>
  <c r="I47" i="4" s="1"/>
  <c r="I55" i="4"/>
  <c r="I59" i="4"/>
  <c r="H60" i="4"/>
  <c r="H57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 s="1"/>
  <c r="G39" i="4"/>
  <c r="G38" i="4"/>
  <c r="I38" i="4" s="1"/>
  <c r="G37" i="4"/>
  <c r="G36" i="4"/>
  <c r="I36" i="4" s="1"/>
  <c r="G35" i="4"/>
  <c r="G34" i="4"/>
  <c r="H34" i="4" s="1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32" i="4"/>
  <c r="H40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 s="1"/>
  <c r="G29" i="4"/>
  <c r="H29" i="4" s="1"/>
  <c r="G28" i="4"/>
  <c r="I28" i="4"/>
  <c r="G27" i="4"/>
  <c r="I27" i="4" s="1"/>
  <c r="G26" i="4"/>
  <c r="I26" i="4"/>
  <c r="G25" i="4"/>
  <c r="I25" i="4" s="1"/>
  <c r="G24" i="4"/>
  <c r="H24" i="4" s="1"/>
  <c r="G23" i="4"/>
  <c r="I23" i="4" s="1"/>
  <c r="G22" i="4"/>
  <c r="H22" i="4" s="1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 s="1"/>
  <c r="G5" i="4"/>
  <c r="I5" i="4" s="1"/>
  <c r="G6" i="4"/>
  <c r="H6" i="4" s="1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G13" i="4"/>
  <c r="I13" i="4" s="1"/>
  <c r="G14" i="4"/>
  <c r="H14" i="4" s="1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7" i="4"/>
  <c r="H2" i="4"/>
  <c r="I4" i="4"/>
  <c r="H38" i="4" l="1"/>
  <c r="I75" i="4"/>
  <c r="H9" i="4"/>
  <c r="I12" i="4"/>
  <c r="I22" i="4"/>
  <c r="I41" i="4"/>
  <c r="I52" i="4"/>
  <c r="I67" i="4"/>
  <c r="H44" i="4"/>
  <c r="H53" i="4"/>
  <c r="H50" i="4"/>
  <c r="H13" i="4"/>
  <c r="H3" i="4"/>
  <c r="I14" i="4"/>
  <c r="I6" i="4"/>
  <c r="I34" i="4"/>
  <c r="H58" i="4"/>
  <c r="H11" i="4"/>
  <c r="O4" i="3"/>
  <c r="D35" i="3"/>
  <c r="K35" i="3" s="1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A1749" i="1" s="1"/>
  <c r="A1750" i="1" s="1"/>
  <c r="A1751" i="1" s="1"/>
  <c r="A175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753" i="1" l="1"/>
  <c r="A1754" i="1" s="1"/>
  <c r="A1755" i="1" s="1"/>
  <c r="A1756" i="1" s="1"/>
  <c r="A1757" i="1" s="1"/>
  <c r="A1758" i="1" s="1"/>
  <c r="A1759" i="1" s="1"/>
  <c r="A1760" i="1" s="1"/>
  <c r="A1761" i="1" s="1"/>
  <c r="A1762" i="1" s="1"/>
  <c r="A1763" i="1" s="1"/>
  <c r="A1764" i="1" s="1"/>
  <c r="A1765" i="1" s="1"/>
  <c r="A1766" i="1" s="1"/>
  <c r="A1767" i="1" s="1"/>
  <c r="A1768" i="1" s="1"/>
  <c r="A1769" i="1" s="1"/>
  <c r="A1770" i="1" s="1"/>
  <c r="A1771" i="1" s="1"/>
  <c r="A1772" i="1" s="1"/>
  <c r="A1773" i="1" s="1"/>
  <c r="A1774" i="1" s="1"/>
  <c r="A1775" i="1" s="1"/>
  <c r="A1776" i="1" s="1"/>
  <c r="A1777" i="1" s="1"/>
  <c r="A1778" i="1" s="1"/>
  <c r="A1779" i="1" s="1"/>
  <c r="A1780" i="1" s="1"/>
  <c r="A1781" i="1" s="1"/>
  <c r="A1782" i="1" s="1"/>
  <c r="A1783" i="1" s="1"/>
  <c r="A1784" i="1" s="1"/>
  <c r="A1785" i="1" s="1"/>
  <c r="A1786" i="1" s="1"/>
  <c r="A1787" i="1" s="1"/>
  <c r="A1788" i="1" s="1"/>
  <c r="A1789" i="1" s="1"/>
  <c r="A1790" i="1" s="1"/>
  <c r="A1791" i="1" s="1"/>
  <c r="A1792" i="1" s="1"/>
  <c r="A1793" i="1" s="1"/>
  <c r="A1794" i="1" s="1"/>
  <c r="A1795" i="1" s="1"/>
  <c r="A1796" i="1" s="1"/>
  <c r="A1797" i="1" s="1"/>
  <c r="A1798" i="1" s="1"/>
  <c r="A1799" i="1" s="1"/>
  <c r="A1800" i="1" s="1"/>
  <c r="A1801" i="1" s="1"/>
  <c r="A1802" i="1" s="1"/>
  <c r="A1803" i="1" s="1"/>
  <c r="A1804" i="1" s="1"/>
  <c r="A1805" i="1" s="1"/>
  <c r="A1806" i="1" s="1"/>
  <c r="A1807" i="1" s="1"/>
  <c r="A1808" i="1" s="1"/>
  <c r="A1809" i="1" s="1"/>
  <c r="A1810" i="1" s="1"/>
  <c r="A1811" i="1" s="1"/>
  <c r="A1812" i="1" s="1"/>
  <c r="A1813" i="1" s="1"/>
  <c r="A1814" i="1" s="1"/>
  <c r="A1815" i="1" s="1"/>
  <c r="A1816" i="1" s="1"/>
  <c r="A1817" i="1" s="1"/>
  <c r="A1631" i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H1724" i="1" s="1"/>
  <c r="H1725" i="1" s="1"/>
  <c r="H1726" i="1" s="1"/>
  <c r="H1727" i="1" s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H1749" i="1" s="1"/>
  <c r="H1750" i="1" s="1"/>
  <c r="H1751" i="1" s="1"/>
  <c r="H1752" i="1" s="1"/>
  <c r="H1753" i="1" s="1"/>
  <c r="A41" i="3"/>
  <c r="AE40" i="3"/>
  <c r="AF42" i="3"/>
  <c r="R25" i="3"/>
  <c r="S25" i="3" s="1"/>
  <c r="Q15" i="3"/>
  <c r="R16" i="3" s="1"/>
  <c r="S16" i="3" s="1"/>
  <c r="S47" i="3"/>
  <c r="AF47" i="3" s="1"/>
  <c r="H1754" i="1" l="1"/>
  <c r="H1755" i="1" s="1"/>
  <c r="H1756" i="1" s="1"/>
  <c r="H1757" i="1" s="1"/>
  <c r="H1758" i="1" s="1"/>
  <c r="H1759" i="1" s="1"/>
  <c r="H1760" i="1" s="1"/>
  <c r="H1761" i="1" s="1"/>
  <c r="H1762" i="1" s="1"/>
  <c r="H1763" i="1" s="1"/>
  <c r="H1764" i="1" s="1"/>
  <c r="H1765" i="1" s="1"/>
  <c r="H1766" i="1" s="1"/>
  <c r="H1767" i="1" s="1"/>
  <c r="H1768" i="1" s="1"/>
  <c r="H1769" i="1" s="1"/>
  <c r="H1770" i="1" s="1"/>
  <c r="H1771" i="1" s="1"/>
  <c r="H1772" i="1" s="1"/>
  <c r="H1773" i="1" s="1"/>
  <c r="H1774" i="1" s="1"/>
  <c r="H1775" i="1" s="1"/>
  <c r="H1776" i="1" s="1"/>
  <c r="H1777" i="1" s="1"/>
  <c r="H1778" i="1" s="1"/>
  <c r="H1779" i="1" s="1"/>
  <c r="H1780" i="1" s="1"/>
  <c r="H1781" i="1" s="1"/>
  <c r="H1782" i="1" s="1"/>
  <c r="H1783" i="1" s="1"/>
  <c r="H1784" i="1" s="1"/>
  <c r="H1785" i="1" s="1"/>
  <c r="H1786" i="1" s="1"/>
  <c r="H1787" i="1" s="1"/>
  <c r="H1788" i="1" s="1"/>
  <c r="H1789" i="1" s="1"/>
  <c r="H1790" i="1" s="1"/>
  <c r="H1791" i="1" s="1"/>
  <c r="H1792" i="1" s="1"/>
  <c r="H1793" i="1" s="1"/>
  <c r="H1794" i="1" s="1"/>
  <c r="H1795" i="1" s="1"/>
  <c r="H1796" i="1" s="1"/>
  <c r="H1797" i="1" s="1"/>
  <c r="H1798" i="1" s="1"/>
  <c r="H1799" i="1" s="1"/>
  <c r="H1800" i="1" s="1"/>
  <c r="H1801" i="1" s="1"/>
  <c r="H1802" i="1" s="1"/>
  <c r="H1803" i="1" s="1"/>
  <c r="H1804" i="1" s="1"/>
  <c r="H1805" i="1" s="1"/>
  <c r="H1806" i="1" s="1"/>
  <c r="H1807" i="1" s="1"/>
  <c r="H1808" i="1" s="1"/>
  <c r="H1809" i="1" s="1"/>
  <c r="H1810" i="1" s="1"/>
  <c r="H1811" i="1" s="1"/>
  <c r="H1812" i="1" s="1"/>
  <c r="H1813" i="1" s="1"/>
  <c r="H1814" i="1" s="1"/>
  <c r="H1815" i="1" s="1"/>
  <c r="H1816" i="1" s="1"/>
  <c r="H1817" i="1" s="1"/>
  <c r="AE41" i="3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l="1"/>
  <c r="A59" i="3"/>
  <c r="AE59" i="3" l="1"/>
  <c r="A60" i="3"/>
  <c r="AE60" i="3" l="1"/>
  <c r="A61" i="3"/>
  <c r="A62" i="3" l="1"/>
  <c r="AE62" i="3" s="1"/>
  <c r="AE61" i="3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<sst xmlns="http://schemas.openxmlformats.org/spreadsheetml/2006/main" count="6480" uniqueCount="1019">
  <si>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</si>
  <si>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</si>
  <si>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</si>
  <si>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</si>
  <si>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</si>
  <si>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</si>
  <si>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</si>
  <si>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</si>
  <si>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</si>
  <si>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</si>
  <si>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</si>
  <si>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</si>
  <si>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</si>
  <si>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</si>
  <si>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</si>
  <si>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</si>
  <si>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</si>
  <si>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</si>
  <si>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</si>
  <si>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</si>
  <si>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</si>
  <si>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</si>
  <si>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</si>
  <si>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</si>
  <si>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</si>
  <si>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</si>
  <si>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</si>
  <si>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</si>
  <si>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</si>
  <si>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</si>
  <si>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</si>
  <si>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</si>
  <si>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</si>
  <si>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</si>
  <si>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</si>
  <si>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</si>
  <si>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</si>
  <si>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</si>
  <si>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</si>
  <si>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</si>
  <si>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</si>
  <si>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</si>
  <si>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</si>
  <si>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</si>
  <si>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</si>
  <si>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</si>
  <si>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</si>
  <si>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</si>
  <si>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</si>
  <si>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</si>
  <si>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</si>
  <si>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</si>
  <si>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</si>
  <si>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</si>
  <si>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</si>
  <si>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</si>
  <si>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</si>
  <si>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</si>
  <si>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</si>
  <si>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</si>
  <si>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</si>
  <si>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</si>
  <si>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</si>
  <si>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</si>
  <si>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</si>
  <si>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</si>
  <si>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</si>
  <si>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</si>
  <si>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</si>
  <si>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</si>
  <si>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</si>
  <si>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</si>
  <si>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</si>
  <si>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</si>
  <si>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</si>
  <si>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</si>
  <si>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</si>
  <si>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</si>
  <si>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</si>
  <si>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</si>
  <si>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</si>
  <si>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</si>
  <si>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</si>
  <si>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</si>
  <si>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</si>
  <si>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</si>
  <si>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</si>
  <si>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</si>
  <si>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</si>
  <si>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</si>
  <si>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</si>
  <si>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</si>
  <si>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</si>
  <si>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</si>
  <si>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</si>
  <si>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</si>
  <si>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</si>
  <si>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</si>
  <si>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</si>
  <si>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</si>
  <si>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</si>
  <si>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</si>
  <si>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</si>
  <si>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</si>
  <si>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</si>
  <si>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</si>
  <si>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</si>
  <si>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</si>
  <si>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</si>
  <si>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</si>
  <si>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</si>
  <si>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</si>
  <si>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</si>
  <si>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</si>
  <si>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</si>
  <si>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</si>
  <si>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</si>
  <si>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</si>
  <si>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</si>
  <si>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</si>
  <si>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</si>
  <si>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</si>
  <si>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</si>
  <si>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</si>
  <si>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</si>
  <si>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</si>
  <si>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</si>
  <si>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</si>
  <si>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</si>
  <si>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</si>
  <si>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</si>
  <si>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</si>
  <si>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</si>
  <si>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</si>
  <si>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</si>
  <si>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</si>
  <si>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</si>
  <si>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</si>
  <si>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</si>
  <si>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</si>
  <si>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</si>
  <si>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</si>
  <si>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</si>
  <si>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</si>
  <si>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</si>
  <si>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</si>
  <si>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</si>
  <si>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</si>
  <si>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</si>
  <si>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</si>
  <si>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</si>
  <si>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</si>
  <si>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</si>
  <si>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</si>
  <si>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</si>
  <si>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</si>
  <si>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</si>
  <si>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</si>
  <si>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</si>
  <si>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</si>
  <si>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</si>
  <si>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</si>
  <si>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</si>
  <si>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</si>
  <si>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</si>
  <si>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</si>
  <si>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</si>
  <si>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</si>
  <si>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</si>
  <si>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</si>
  <si>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</si>
  <si>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</si>
  <si>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</si>
  <si>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</si>
  <si>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</si>
  <si>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</si>
  <si>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</si>
  <si>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</si>
  <si>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</si>
  <si>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</si>
  <si>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</si>
  <si>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</si>
  <si>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</si>
  <si>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</si>
  <si>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</si>
  <si>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</si>
  <si>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</si>
  <si>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</si>
  <si>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</si>
  <si>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</si>
  <si>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</si>
  <si>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</si>
  <si>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</si>
  <si>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</si>
  <si>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</si>
  <si>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</si>
  <si>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</si>
  <si>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</si>
  <si>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</si>
  <si>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</si>
  <si>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</si>
  <si>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</si>
  <si>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</si>
  <si>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</si>
  <si>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</si>
  <si>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</si>
  <si>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</si>
  <si>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</si>
  <si>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</si>
  <si>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</si>
  <si>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</si>
  <si>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</si>
  <si>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</si>
  <si>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</si>
  <si>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</si>
  <si>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</si>
  <si>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</si>
  <si>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</si>
  <si>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</si>
  <si>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</si>
  <si>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</si>
  <si>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</si>
  <si>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</si>
  <si>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</si>
  <si>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</si>
  <si>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</si>
  <si>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</si>
  <si>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</si>
  <si>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</si>
  <si>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</si>
  <si>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</si>
  <si>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</si>
  <si>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</si>
  <si>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</si>
  <si>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</si>
  <si>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</si>
  <si>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</si>
  <si>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</si>
  <si>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</si>
  <si>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</si>
  <si>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</si>
  <si>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</si>
  <si>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</si>
  <si>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</si>
  <si>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</si>
  <si>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</si>
  <si>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</si>
  <si>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</si>
  <si>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</si>
  <si>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</si>
  <si>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</si>
  <si>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</si>
  <si>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</si>
  <si>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</si>
  <si>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</si>
  <si>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</si>
  <si>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</si>
  <si>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</si>
  <si>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</si>
  <si>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</si>
  <si>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</si>
  <si>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</si>
  <si>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</si>
  <si>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</si>
  <si>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</si>
  <si>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</si>
  <si>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</si>
  <si>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</si>
  <si>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</si>
  <si>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</si>
  <si>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</si>
  <si>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</si>
  <si>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</si>
  <si>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</si>
  <si>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</si>
  <si>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</si>
  <si>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</si>
  <si>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</si>
  <si>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</si>
  <si>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</si>
  <si>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</si>
  <si>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</si>
  <si>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</si>
  <si>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</si>
  <si>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</si>
  <si>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</si>
  <si>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</si>
  <si>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</si>
  <si>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</si>
  <si>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</si>
  <si>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</si>
  <si>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</si>
  <si>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</si>
  <si>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</si>
  <si>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</si>
  <si>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</si>
  <si>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</si>
  <si>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</si>
  <si>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</si>
  <si>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</si>
  <si>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</si>
  <si>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</si>
  <si>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</si>
  <si>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</si>
  <si>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</si>
  <si>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</si>
  <si>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</si>
  <si>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</si>
  <si>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</si>
  <si>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</si>
  <si>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</si>
  <si>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</si>
  <si>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</si>
  <si>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</si>
  <si>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</si>
  <si>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</si>
  <si>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</si>
  <si>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</si>
  <si>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</si>
  <si>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</si>
  <si>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</si>
  <si>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</si>
  <si>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</si>
  <si>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</si>
  <si>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</si>
  <si>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</si>
  <si>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</si>
  <si>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</si>
  <si>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</si>
  <si>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</si>
  <si>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</si>
  <si>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</si>
  <si>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</si>
  <si>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</si>
  <si>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</si>
  <si>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</si>
  <si>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</si>
  <si>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</si>
  <si>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</si>
  <si>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</si>
  <si>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</si>
  <si>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</si>
  <si>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</si>
  <si>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</si>
  <si>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</si>
  <si>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</si>
  <si>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</si>
  <si>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</si>
  <si>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</si>
  <si>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</si>
  <si>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</si>
  <si>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</si>
  <si>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</si>
  <si>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</si>
  <si>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</si>
  <si>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</si>
  <si>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</si>
  <si>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</si>
  <si>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</si>
  <si>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</si>
  <si>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</si>
  <si>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</si>
  <si>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</si>
  <si>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</si>
  <si>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</si>
  <si>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</si>
  <si>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</si>
  <si>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</si>
  <si>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</si>
  <si>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</si>
  <si>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</si>
  <si>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</si>
  <si>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</si>
  <si>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</si>
  <si>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</si>
  <si>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</si>
  <si>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</si>
  <si>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</si>
  <si>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</si>
  <si>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</si>
  <si>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</si>
  <si>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</si>
  <si>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</si>
  <si>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</si>
  <si>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</si>
  <si>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</si>
  <si>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</si>
  <si>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</si>
  <si>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</si>
  <si>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</si>
  <si>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</si>
  <si>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</si>
  <si>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</si>
  <si>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</si>
  <si>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</si>
  <si>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</si>
  <si>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</si>
  <si>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</si>
  <si>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</si>
  <si>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</si>
  <si>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</si>
  <si>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</si>
  <si>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</si>
  <si>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</si>
  <si>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</si>
  <si>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</si>
  <si>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</si>
  <si>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</si>
  <si>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</si>
  <si>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</si>
  <si>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</si>
  <si>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</si>
  <si>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</si>
  <si>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</si>
  <si>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</si>
  <si>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</si>
  <si>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</si>
  <si>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</si>
  <si>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</si>
  <si>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</si>
  <si>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</si>
  <si>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</si>
  <si>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</si>
  <si>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</si>
  <si>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</si>
  <si>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</si>
  <si>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</si>
  <si>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</si>
  <si>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</si>
  <si>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</si>
  <si>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</si>
  <si>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</si>
  <si>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</si>
  <si>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</si>
  <si>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</si>
  <si>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</si>
  <si>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</si>
  <si>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</si>
  <si>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</si>
  <si>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</si>
  <si>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</si>
  <si>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</si>
  <si>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</si>
  <si>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</si>
  <si>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</si>
  <si>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</si>
  <si>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</si>
  <si>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</si>
  <si>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</si>
  <si>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</si>
  <si>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</si>
  <si>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</si>
  <si>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</si>
  <si>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</si>
  <si>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</si>
  <si>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</si>
  <si>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</si>
  <si>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</si>
  <si>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</si>
  <si>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</si>
  <si>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</si>
  <si>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</si>
  <si>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</si>
  <si>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</si>
  <si>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</si>
  <si>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</si>
  <si>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</si>
  <si>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</si>
  <si>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</si>
  <si>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</si>
  <si>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</si>
  <si>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</si>
  <si>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</si>
  <si>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</si>
  <si>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</si>
  <si>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</si>
  <si>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</si>
  <si>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</si>
  <si>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</si>
  <si>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</si>
  <si>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</si>
  <si>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</si>
  <si>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</si>
  <si>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</si>
  <si>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</si>
  <si>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</si>
  <si>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</si>
  <si>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</si>
  <si>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</si>
  <si>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</si>
  <si>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</si>
  <si>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</si>
  <si>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</si>
  <si>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</si>
  <si>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</si>
  <si>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</si>
  <si>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</si>
  <si>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</si>
  <si>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</si>
  <si>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</si>
  <si>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</si>
  <si>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</si>
  <si>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</si>
  <si>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</si>
  <si>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</si>
  <si>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</si>
  <si>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</si>
  <si>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</si>
  <si>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</si>
  <si>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</si>
  <si>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</si>
  <si>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</si>
  <si>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</si>
  <si>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</si>
  <si>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</si>
  <si>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</si>
  <si>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</si>
  <si>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</si>
  <si>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</si>
  <si>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</si>
  <si>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</si>
  <si>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</si>
  <si>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</si>
  <si>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</si>
  <si>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</si>
  <si>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</si>
  <si>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</si>
  <si>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</si>
  <si>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</si>
  <si>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</si>
  <si>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</si>
  <si>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</si>
  <si>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</si>
  <si>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</si>
  <si>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</si>
  <si>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</si>
  <si>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</si>
  <si>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</si>
  <si>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</si>
  <si>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</si>
  <si>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</si>
  <si>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</si>
  <si>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</si>
  <si>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</si>
  <si>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</si>
  <si>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</si>
  <si>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</si>
  <si>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</si>
  <si>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</si>
  <si>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</si>
  <si>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</si>
  <si>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</si>
  <si>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</si>
  <si>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</si>
  <si>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</si>
  <si>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</si>
  <si>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</si>
  <si>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</si>
  <si>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</si>
  <si>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</si>
  <si>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</si>
  <si>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</si>
  <si>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</si>
  <si>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</si>
  <si>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</si>
  <si>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</si>
  <si>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</si>
  <si>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</si>
  <si>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</si>
  <si>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</si>
  <si>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</si>
  <si>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</si>
  <si>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</si>
  <si>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</si>
  <si>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</si>
  <si>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</si>
  <si>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</si>
  <si>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</si>
  <si>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</si>
  <si>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</si>
  <si>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</si>
  <si>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</si>
  <si>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</si>
  <si>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</si>
  <si>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</si>
  <si>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</si>
  <si>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</si>
  <si>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</si>
  <si>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</si>
  <si>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</si>
  <si>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</si>
  <si>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</si>
  <si>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</si>
  <si>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</si>
  <si>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</si>
  <si>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</si>
  <si>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</si>
  <si>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</si>
  <si>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</si>
  <si>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</si>
  <si>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</si>
  <si>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</si>
  <si>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</si>
  <si>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</si>
  <si>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</si>
  <si>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</si>
  <si>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</si>
  <si>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</si>
  <si>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</si>
  <si>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</si>
  <si>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</si>
  <si>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</si>
  <si>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</si>
  <si>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</si>
  <si>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</si>
  <si>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</si>
  <si>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</si>
  <si>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</si>
  <si>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</si>
  <si>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</si>
  <si>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</si>
  <si>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</si>
  <si>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</si>
  <si>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</si>
  <si>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</si>
  <si>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</si>
  <si>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</si>
  <si>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</si>
  <si>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</si>
  <si>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</si>
  <si>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</si>
  <si>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</si>
  <si>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</si>
  <si>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</si>
  <si>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</si>
  <si>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</si>
  <si>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</si>
  <si>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</si>
  <si>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</si>
  <si>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</si>
  <si>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</si>
  <si>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</si>
  <si>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</si>
  <si>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</si>
  <si>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</si>
  <si>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</si>
  <si>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</si>
  <si>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</si>
  <si>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</si>
  <si>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</si>
  <si>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</si>
  <si>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</si>
  <si>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</si>
  <si>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</si>
  <si>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</si>
  <si>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</si>
  <si>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</si>
  <si>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</si>
  <si>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</si>
  <si>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</si>
  <si>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</si>
  <si>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</si>
  <si>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</si>
  <si>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</si>
  <si>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</si>
  <si>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</si>
  <si>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</si>
  <si>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</si>
  <si>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</si>
  <si>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</si>
  <si>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</si>
  <si>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</si>
  <si>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</si>
  <si>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</si>
  <si>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</si>
  <si>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</si>
  <si>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</si>
  <si>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</si>
  <si>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</si>
  <si>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</si>
  <si>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</si>
  <si>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</si>
  <si>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</si>
  <si>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</si>
  <si>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</si>
  <si>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</si>
  <si>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</si>
  <si>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</si>
  <si>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</si>
  <si>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</si>
  <si>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</si>
  <si>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</si>
  <si>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</si>
  <si>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</si>
  <si>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</si>
  <si>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</si>
  <si>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</si>
  <si>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</si>
  <si>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</si>
  <si>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</si>
  <si>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</si>
  <si>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</si>
  <si>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</si>
  <si>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</si>
  <si>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</si>
  <si>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</si>
  <si>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</si>
  <si>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</si>
  <si>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</si>
  <si>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</si>
  <si>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</si>
  <si>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</si>
  <si>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</si>
  <si>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</si>
  <si>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</si>
  <si>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</si>
  <si>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</si>
  <si>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</si>
  <si>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</si>
  <si>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</si>
  <si>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</si>
  <si>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</si>
  <si>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</si>
  <si>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</si>
  <si>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</si>
  <si>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</si>
  <si>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</si>
  <si>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</si>
  <si>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</si>
  <si>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</si>
  <si>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</si>
  <si>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</si>
  <si>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</si>
  <si>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</si>
  <si>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</si>
  <si>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</si>
  <si>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</si>
  <si>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</si>
  <si>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</si>
  <si>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</si>
  <si>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</si>
  <si>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</si>
  <si>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</si>
  <si>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</si>
  <si>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</si>
  <si>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</si>
  <si>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</si>
  <si>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</si>
  <si>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</si>
  <si>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</si>
  <si>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</si>
  <si>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</si>
  <si>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</si>
  <si>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</si>
  <si>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</si>
  <si>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</si>
  <si>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</si>
  <si>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</si>
  <si>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</si>
  <si>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</si>
  <si>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</si>
  <si>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</si>
  <si>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</si>
  <si>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</si>
  <si>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</si>
  <si>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</si>
  <si>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</si>
  <si>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</si>
  <si>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</si>
  <si>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</si>
  <si>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</si>
  <si>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</si>
  <si>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</si>
  <si>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</si>
  <si>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</si>
  <si>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</si>
  <si>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</si>
  <si>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</si>
  <si>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</si>
  <si>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</si>
  <si>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</si>
  <si>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</si>
  <si>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</si>
  <si>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</si>
  <si>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</si>
  <si>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</si>
  <si>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</si>
  <si>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</si>
  <si>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</si>
  <si>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</si>
  <si>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</si>
  <si>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</si>
  <si>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</si>
  <si>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</si>
  <si>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</si>
  <si>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</si>
  <si>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</si>
  <si>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</si>
  <si>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</si>
  <si>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</si>
  <si>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</si>
  <si>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</si>
  <si>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</si>
  <si>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</si>
  <si>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</si>
  <si>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</si>
  <si>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</si>
  <si>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</si>
  <si>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</si>
  <si>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</si>
  <si>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</si>
  <si>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</si>
  <si>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</si>
  <si>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</si>
  <si>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</si>
  <si>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</si>
  <si>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</si>
  <si>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</si>
  <si>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</si>
  <si>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</si>
  <si>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</si>
  <si>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</si>
  <si>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</si>
  <si>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</si>
  <si>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</si>
  <si>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</si>
  <si>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</si>
  <si>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</si>
  <si>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</si>
  <si>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</si>
  <si>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</si>
  <si>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</si>
  <si>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</si>
  <si>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</si>
  <si>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</si>
  <si>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</si>
  <si>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</si>
  <si>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</si>
  <si>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</si>
  <si>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</si>
  <si>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</si>
  <si>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</si>
  <si>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</si>
  <si>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</si>
  <si>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</si>
  <si>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</si>
  <si>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</si>
  <si>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</si>
  <si>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</si>
  <si>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</si>
  <si>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</si>
  <si>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</si>
  <si>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</si>
  <si>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</si>
  <si>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</si>
  <si>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</si>
  <si>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</si>
  <si>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</si>
  <si>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</si>
  <si>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</si>
  <si>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</si>
  <si>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</si>
  <si>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</si>
  <si>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</si>
  <si>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</si>
  <si>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</si>
  <si>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</si>
  <si>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</si>
  <si>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</si>
  <si>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</si>
  <si>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</si>
  <si>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</si>
  <si>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</si>
  <si>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</si>
  <si>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</si>
  <si>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</si>
  <si>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</si>
  <si>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</si>
  <si>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</si>
  <si>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</si>
  <si>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</si>
  <si>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</si>
  <si>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</si>
  <si>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</si>
  <si>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</si>
  <si>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</si>
  <si>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</si>
  <si>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</si>
  <si>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</si>
  <si>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</si>
  <si>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</si>
  <si>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</si>
  <si>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</si>
  <si>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</si>
  <si>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</si>
  <si>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</si>
  <si>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</si>
  <si>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</si>
  <si>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</si>
  <si>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</si>
  <si>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</si>
  <si>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</si>
  <si>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</si>
  <si>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</si>
  <si>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</si>
  <si>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</si>
  <si>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</si>
  <si>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</si>
  <si>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</si>
  <si>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</si>
  <si>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</si>
  <si>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</si>
  <si>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</si>
  <si>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</si>
  <si>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</si>
  <si>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</si>
  <si>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</si>
  <si>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</si>
  <si>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</si>
  <si>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</si>
  <si>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</si>
  <si>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</si>
  <si>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</si>
  <si>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</si>
  <si>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</si>
  <si>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</si>
  <si>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</si>
  <si>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</si>
  <si>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</si>
  <si>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</si>
  <si>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</si>
  <si>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</si>
  <si>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</si>
  <si>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</si>
  <si>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</si>
  <si>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</si>
  <si>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</si>
  <si>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</si>
  <si>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</si>
  <si>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</si>
  <si>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</si>
  <si>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</si>
  <si>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</si>
  <si>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</si>
  <si>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</si>
  <si>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</si>
  <si>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</si>
  <si>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</si>
  <si>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</si>
  <si>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</si>
  <si>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</si>
  <si>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</si>
  <si>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</si>
  <si>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</si>
  <si>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</si>
  <si>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</si>
  <si>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</si>
  <si>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</si>
  <si>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</si>
  <si>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</si>
  <si>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</si>
  <si>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</si>
  <si>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</si>
  <si>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</si>
  <si>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</si>
  <si>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</si>
  <si>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</si>
  <si>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</si>
  <si>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</si>
  <si>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</si>
  <si>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</si>
  <si>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</si>
  <si>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</si>
  <si>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</si>
  <si>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</si>
  <si>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</si>
  <si>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</si>
  <si>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</si>
  <si>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</si>
  <si>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</si>
  <si>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</si>
  <si>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</si>
  <si>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</si>
  <si>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</si>
  <si>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</si>
  <si>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</si>
  <si>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</si>
  <si>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</si>
  <si>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</si>
  <si>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</si>
  <si>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</si>
  <si>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</si>
  <si>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</si>
  <si>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</si>
  <si>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</si>
  <si>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</si>
  <si>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</si>
  <si>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</si>
  <si>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</si>
  <si>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</si>
  <si>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</si>
  <si>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</si>
  <si>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</si>
  <si>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</si>
  <si>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</si>
  <si>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</si>
  <si>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</si>
  <si>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</si>
  <si>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</si>
  <si>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</si>
  <si>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</si>
  <si>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</si>
  <si>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</si>
  <si>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</si>
  <si>
    <t>羽毛村莊</t>
    <phoneticPr fontId="2" type="noConversion"/>
  </si>
  <si>
    <t>J</t>
    <phoneticPr fontId="2" type="noConversion"/>
  </si>
  <si>
    <t>薔薇小鎮</t>
    <phoneticPr fontId="2" type="noConversion"/>
  </si>
  <si>
    <t>Township</t>
    <phoneticPr fontId="2" type="noConversion"/>
  </si>
  <si>
    <r>
      <t>T</t>
    </r>
    <r>
      <rPr>
        <b/>
        <sz val="11"/>
        <color rgb="FF00B050"/>
        <rFont val="微软雅黑"/>
        <family val="2"/>
      </rPr>
      <t>ownship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</si>
</sst>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6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  <font>
      <b/>
      <sz val="11"/>
      <color theme="9"/>
      <name val="微软雅黑"/>
    </font>
    <font>
      <b/>
      <sz val="11"/>
      <color rgb="FF00B05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59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  <xf numFmtId="176" fontId="9" fillId="5" borderId="0" xfId="0" applyNumberFormat="1" applyFont="1" applyFill="1">
      <alignment vertical="center"/>
    </xf>
    <xf numFmtId="176" fontId="6" fillId="4" borderId="1" xfId="0" applyNumberFormat="1" applyFont="1" applyFill="1" applyBorder="1">
      <alignment vertical="center"/>
    </xf>
    <xf numFmtId="178" fontId="73" fillId="10" borderId="0" xfId="0" applyFont="1" applyFill="1">
      <alignment vertical="center"/>
    </xf>
    <xf numFmtId="178" fontId="74" fillId="10" borderId="0" xfId="0" applyFont="1" applyFill="1">
      <alignment vertical="center"/>
    </xf>
    <xf numFmtId="178" fontId="74" fillId="8" borderId="0" xfId="0" quotePrefix="1" applyFont="1" applyFill="1">
      <alignment vertical="center"/>
    </xf>
    <xf numFmtId="178" fontId="24" fillId="8" borderId="0" xfId="0" quotePrefix="1" applyFont="1" applyFill="1">
      <alignment vertical="center"/>
    </xf>
    <xf numFmtId="178" fontId="75" fillId="10" borderId="0" xfId="0" quotePrefix="1" applyFont="1" applyFill="1">
      <alignment vertical="center"/>
    </xf>
    <xf numFmtId="178" fontId="18" fillId="10" borderId="0" xfId="0" quotePrefix="1" applyFont="1" applyFill="1">
      <alignment vertical="center"/>
    </xf>
    <xf numFmtId="178" fontId="73" fillId="10" borderId="0" xfId="0" quotePrefix="1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团对记录!$AF$36:$AF$64</c:f>
              <c:numCache>
                <c:formatCode>_ * #,##0.00_ ;_ * \-#,##0.00_ ;_ * "-"??_ ;_ @_ </c:formatCode>
                <c:ptCount val="29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  <c:pt idx="26">
                  <c:v>4522.7</c:v>
                </c:pt>
                <c:pt idx="27">
                  <c:v>4522.7</c:v>
                </c:pt>
                <c:pt idx="28">
                  <c:v>2191.8000000000002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团对记录!$AG$36:$AG$64</c:f>
              <c:numCache>
                <c:formatCode>_ * #,##0_ ;_ * \-#,##0_ ;_ * "-"??_ ;_ @_ </c:formatCode>
                <c:ptCount val="29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  <c:pt idx="26">
                  <c:v>121</c:v>
                </c:pt>
                <c:pt idx="27">
                  <c:v>121</c:v>
                </c:pt>
                <c:pt idx="28">
                  <c:v>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4"/>
  <sheetViews>
    <sheetView zoomScaleNormal="100" workbookViewId="0">
      <pane ySplit="1" topLeftCell="A40" activePane="bottomLeft" state="frozen"/>
      <selection pane="bottomLeft" activeCell="D67" sqref="D67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4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4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64798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941</v>
      </c>
      <c r="K62" s="310">
        <f t="shared" ref="K62" si="474">D62/E62</f>
        <v>2159.9333333333334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-31.366666666666667</v>
      </c>
      <c r="O62" s="451">
        <f t="shared" ref="O62" si="476">SUM(K62:N62)</f>
        <v>2278.5666666666666</v>
      </c>
      <c r="P62" s="450">
        <f t="shared" ref="P62" si="477">O61</f>
        <v>2170.3666666666668</v>
      </c>
      <c r="Q62" s="428">
        <f t="shared" ref="Q62" si="478">P61</f>
        <v>2244.1333333333332</v>
      </c>
      <c r="R62" s="421">
        <f t="shared" ref="R62" si="479">Q61</f>
        <v>2192.1034482758623</v>
      </c>
      <c r="S62" s="359">
        <f>ROUND(SUM(Q62,O62),2)</f>
        <v>4522.7</v>
      </c>
      <c r="T62" s="336">
        <v>121</v>
      </c>
      <c r="U62" s="324">
        <f t="shared" ref="U62" si="480">T61-T62</f>
        <v>54</v>
      </c>
      <c r="V62" s="319">
        <v>4602.83</v>
      </c>
      <c r="W62" s="319">
        <f>V62/2</f>
        <v>2301.415</v>
      </c>
      <c r="X62" s="4" t="s">
        <v>998</v>
      </c>
      <c r="AE62" s="312">
        <f t="shared" ref="AE62" si="481">A62</f>
        <v>61</v>
      </c>
      <c r="AF62" s="319">
        <f t="shared" ref="AF62" si="482">S62</f>
        <v>4522.7</v>
      </c>
      <c r="AG62" s="312">
        <f t="shared" ref="AG62" si="483">T62</f>
        <v>121</v>
      </c>
    </row>
    <row r="63" spans="1:33">
      <c r="A63" s="312">
        <f t="shared" si="119"/>
        <v>62</v>
      </c>
      <c r="B63" s="313">
        <f t="shared" si="240"/>
        <v>43143</v>
      </c>
      <c r="C63" s="312">
        <f>舟賽記錄!Q1749</f>
        <v>1</v>
      </c>
      <c r="D63" s="312">
        <f>舟賽記錄!R1749</f>
        <v>64778</v>
      </c>
      <c r="E63" s="312">
        <f>舟賽記錄!P1749</f>
        <v>30</v>
      </c>
      <c r="F63" s="312">
        <v>21</v>
      </c>
      <c r="G63" s="312">
        <v>8</v>
      </c>
      <c r="H63" s="312">
        <f t="shared" ref="H63" si="484">E63-F63-G63</f>
        <v>1</v>
      </c>
      <c r="I63" s="314">
        <f>29/E63</f>
        <v>0.96666666666666667</v>
      </c>
      <c r="J63" s="312">
        <f>舟賽記錄!S1749</f>
        <v>1419</v>
      </c>
      <c r="K63" s="310">
        <f t="shared" ref="K63" si="485">D63/E63</f>
        <v>2159.2666666666669</v>
      </c>
      <c r="L63" s="310">
        <f>VLOOKUP(C63,查表!$C$2:$D$8,2)</f>
        <v>50</v>
      </c>
      <c r="M63" s="310">
        <f>VLOOKUP(E63,查表!$A$2:$B$11,2)</f>
        <v>100</v>
      </c>
      <c r="N63" s="310">
        <f t="shared" ref="N63" si="486">-(J63/E63)</f>
        <v>-47.3</v>
      </c>
      <c r="O63" s="322">
        <f>SUM(K63:N63)</f>
        <v>2261.9666666666667</v>
      </c>
      <c r="P63" s="441">
        <f t="shared" ref="P63" si="487">O62</f>
        <v>2278.5666666666666</v>
      </c>
      <c r="Q63" s="316">
        <f t="shared" ref="Q63" si="488">P62</f>
        <v>2170.3666666666668</v>
      </c>
      <c r="R63" s="428">
        <f t="shared" ref="R63" si="489">Q62</f>
        <v>2244.1333333333332</v>
      </c>
      <c r="S63" s="359">
        <f>ROUND(SUM(R63,P63),2)</f>
        <v>4522.7</v>
      </c>
      <c r="T63" s="331">
        <v>121</v>
      </c>
      <c r="U63" s="324">
        <f t="shared" ref="U63" si="490">T62-T63</f>
        <v>0</v>
      </c>
      <c r="V63" s="319">
        <v>4602.83</v>
      </c>
      <c r="W63" s="319">
        <f>V63/2</f>
        <v>2301.415</v>
      </c>
      <c r="X63" s="4" t="s">
        <v>998</v>
      </c>
      <c r="AE63" s="312">
        <f t="shared" ref="AE63" si="491">A63</f>
        <v>62</v>
      </c>
      <c r="AF63" s="319">
        <f t="shared" ref="AF63" si="492">S63</f>
        <v>4522.7</v>
      </c>
      <c r="AG63" s="312">
        <f t="shared" ref="AG63" si="493">T63</f>
        <v>121</v>
      </c>
    </row>
    <row r="64" spans="1:33">
      <c r="A64" s="312">
        <f t="shared" si="119"/>
        <v>63</v>
      </c>
      <c r="B64" s="313">
        <f t="shared" si="240"/>
        <v>43150</v>
      </c>
      <c r="C64" s="312">
        <f>舟賽記錄!Q1779</f>
        <v>1</v>
      </c>
      <c r="D64" s="312">
        <f>舟賽記錄!R1779</f>
        <v>62233</v>
      </c>
      <c r="E64" s="312">
        <f>舟賽記錄!P1779</f>
        <v>30</v>
      </c>
      <c r="F64" s="312">
        <v>21</v>
      </c>
      <c r="G64" s="312">
        <v>8</v>
      </c>
      <c r="H64" s="312">
        <f t="shared" ref="H64" si="494">E64-F64-G64</f>
        <v>1</v>
      </c>
      <c r="I64" s="314">
        <f>29/E64</f>
        <v>0.96666666666666667</v>
      </c>
      <c r="J64" s="312">
        <f>舟賽記錄!S1779</f>
        <v>979</v>
      </c>
      <c r="K64" s="310">
        <f t="shared" ref="K64" si="495">D64/E64</f>
        <v>2074.4333333333334</v>
      </c>
      <c r="L64" s="310">
        <f>VLOOKUP(C64,查表!$C$2:$D$8,2)</f>
        <v>50</v>
      </c>
      <c r="M64" s="310">
        <f>VLOOKUP(E64,查表!$A$2:$B$11,2)</f>
        <v>100</v>
      </c>
      <c r="N64" s="310">
        <f t="shared" ref="N64" si="496">-(J64/E64)</f>
        <v>-32.633333333333333</v>
      </c>
      <c r="O64" s="418">
        <f>SUM(K64:N64)</f>
        <v>2191.8000000000002</v>
      </c>
      <c r="P64" s="326">
        <f t="shared" ref="P64" si="497">O63</f>
        <v>2261.9666666666667</v>
      </c>
      <c r="Q64" s="323">
        <f t="shared" ref="Q64" si="498">P63</f>
        <v>2278.5666666666666</v>
      </c>
      <c r="R64" s="316">
        <f t="shared" ref="R64" si="499">Q63</f>
        <v>2170.3666666666668</v>
      </c>
      <c r="S64" s="359">
        <f>ROUND(SUM(O64),2)</f>
        <v>2191.8000000000002</v>
      </c>
      <c r="T64" s="336">
        <v>196</v>
      </c>
      <c r="U64" s="42">
        <f t="shared" ref="U64" si="500">T63-T64</f>
        <v>-75</v>
      </c>
      <c r="V64" s="319">
        <v>2295.9699999999998</v>
      </c>
      <c r="W64" s="319">
        <f>V64</f>
        <v>2295.9699999999998</v>
      </c>
      <c r="X64" s="4" t="s">
        <v>998</v>
      </c>
      <c r="AE64" s="312">
        <f t="shared" ref="AE64" si="501">A64</f>
        <v>63</v>
      </c>
      <c r="AF64" s="319">
        <f t="shared" ref="AF64" si="502">S64</f>
        <v>2191.8000000000002</v>
      </c>
      <c r="AG64" s="312">
        <f t="shared" ref="AG64" si="503">T64</f>
        <v>196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838"/>
  <sheetViews>
    <sheetView tabSelected="1" zoomScaleNormal="100" workbookViewId="0">
      <pane ySplit="1" topLeftCell="A1809" activePane="bottomLeft" state="frozen"/>
      <selection pane="bottomLeft" activeCell="I1830" sqref="I1830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361" t="s">
        <v>932</v>
      </c>
      <c r="D1718" s="257" t="s">
        <v>930</v>
      </c>
      <c r="E1718" s="257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>
        <v>16</v>
      </c>
      <c r="M1719" s="194">
        <f t="shared" si="1782"/>
        <v>135</v>
      </c>
      <c r="N1719" s="242">
        <f>IF(J1719=0,0,(K1719-L1719)/J1719)</f>
        <v>134</v>
      </c>
      <c r="O1719" s="192">
        <v>1284</v>
      </c>
      <c r="P1719" s="285">
        <f>COUNTA(C1719:C1748)</f>
        <v>30</v>
      </c>
      <c r="Q1719" s="285">
        <v>1</v>
      </c>
      <c r="R1719" s="285">
        <f>SUM(K1719:K1748)</f>
        <v>64798</v>
      </c>
      <c r="S1719" s="410">
        <f>SUM(L1719:L1748)</f>
        <v>941</v>
      </c>
    </row>
    <row r="1720" spans="1:19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2" si="1784">J1720*135</f>
        <v>2160</v>
      </c>
      <c r="L1720" s="193">
        <v>0</v>
      </c>
      <c r="M1720" s="194">
        <f t="shared" si="1782"/>
        <v>135</v>
      </c>
      <c r="N1720" s="242">
        <f>IF(J1720=0,0,(K1720-L1720)/J1720)</f>
        <v>135</v>
      </c>
      <c r="O1720" s="192">
        <v>1116</v>
      </c>
      <c r="P1720" s="285">
        <f>P1719</f>
        <v>30</v>
      </c>
      <c r="Q1720" s="285">
        <f>Q1719</f>
        <v>1</v>
      </c>
      <c r="R1720" s="285">
        <f>R1719</f>
        <v>64798</v>
      </c>
      <c r="S1720" s="66" t="s">
        <v>744</v>
      </c>
    </row>
    <row r="1721" spans="1:19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>
        <v>0</v>
      </c>
      <c r="M1721" s="194">
        <f>IF(J1721=0,0,(K1721)/J1721)</f>
        <v>135</v>
      </c>
      <c r="N1721" s="242">
        <f t="shared" ref="N1721" si="1788">IF(J1721=0,0,(K1721-L1721)/J1721)</f>
        <v>135</v>
      </c>
      <c r="O1721" s="192">
        <v>149</v>
      </c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64798</v>
      </c>
      <c r="S1721" s="194">
        <f>AVERAGE(M1719:M1748)</f>
        <v>134.99583333333334</v>
      </c>
    </row>
    <row r="1722" spans="1:19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>
        <v>9</v>
      </c>
      <c r="M1722" s="194">
        <f>IF(J1722=0,0,(K1722)/J1722)</f>
        <v>135</v>
      </c>
      <c r="N1722" s="242">
        <f>IF(J1722=0,0,(K1722-L1722)/J1722)</f>
        <v>134.4375</v>
      </c>
      <c r="O1722" s="192">
        <v>333</v>
      </c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64798</v>
      </c>
      <c r="S1722" s="66" t="s">
        <v>760</v>
      </c>
    </row>
    <row r="1723" spans="1:19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v>2158</v>
      </c>
      <c r="L1723" s="193">
        <v>34</v>
      </c>
      <c r="M1723" s="194">
        <f t="shared" ref="M1723" si="1791">IF(J1723=0,0,(K1723)/J1723)</f>
        <v>134.875</v>
      </c>
      <c r="N1723" s="242">
        <f>IF(J1723=0,0,(K1723-L1723)/J1723)</f>
        <v>132.75</v>
      </c>
      <c r="O1723" s="192">
        <v>38</v>
      </c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64798</v>
      </c>
      <c r="S1723" s="194">
        <f>AVERAGE(F1719:F1748)</f>
        <v>98.5</v>
      </c>
    </row>
    <row r="1724" spans="1:19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>
        <v>5</v>
      </c>
      <c r="M1724" s="194">
        <f t="shared" ref="M1724" si="1794">IF(J1724=0,0,(K1724)/J1724)</f>
        <v>135</v>
      </c>
      <c r="N1724" s="242">
        <f>IF(J1724=0,0,(K1724-L1724)/J1724)</f>
        <v>134.6875</v>
      </c>
      <c r="O1724" s="192">
        <v>506</v>
      </c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64798</v>
      </c>
      <c r="S1724" s="66" t="s">
        <v>791</v>
      </c>
    </row>
    <row r="1725" spans="1:19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>
        <v>10</v>
      </c>
      <c r="M1725" s="194">
        <f>IF(J1725=0,0,(K1725)/J1725)</f>
        <v>135</v>
      </c>
      <c r="N1725" s="242">
        <f>IF(J1725=0,0,(K1725-L1725)/J1725)</f>
        <v>134.375</v>
      </c>
      <c r="O1725" s="192">
        <v>298</v>
      </c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64798</v>
      </c>
      <c r="S1725" s="194">
        <f>S1721*P1719*16</f>
        <v>64798</v>
      </c>
    </row>
    <row r="1726" spans="1:19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>
        <v>7</v>
      </c>
      <c r="M1726" s="194">
        <f t="shared" ref="M1726:M1728" si="1797">IF(J1726=0,0,(K1726)/J1726)</f>
        <v>135</v>
      </c>
      <c r="N1726" s="242">
        <f t="shared" ref="N1726:N1728" si="1798">IF(J1726=0,0,(K1726-L1726)/J1726)</f>
        <v>134.5625</v>
      </c>
      <c r="O1726" s="192">
        <v>94</v>
      </c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64798</v>
      </c>
      <c r="S1726" s="66" t="s">
        <v>771</v>
      </c>
    </row>
    <row r="1727" spans="1:19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>
        <v>30</v>
      </c>
      <c r="M1727" s="194">
        <f t="shared" si="1797"/>
        <v>135</v>
      </c>
      <c r="N1727" s="242">
        <f t="shared" si="1798"/>
        <v>133.125</v>
      </c>
      <c r="O1727" s="192">
        <v>174</v>
      </c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64798</v>
      </c>
      <c r="S1727" s="194">
        <f>AVERAGE(I1719:I1748)</f>
        <v>24.166666666666668</v>
      </c>
    </row>
    <row r="1728" spans="1:19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>
        <v>71</v>
      </c>
      <c r="M1728" s="194">
        <f t="shared" si="1797"/>
        <v>135</v>
      </c>
      <c r="N1728" s="242">
        <f t="shared" si="1798"/>
        <v>130.5625</v>
      </c>
      <c r="O1728" s="192">
        <v>165</v>
      </c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64798</v>
      </c>
      <c r="S1728" s="66"/>
    </row>
    <row r="1729" spans="1:19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>
        <v>0</v>
      </c>
      <c r="M1729" s="194">
        <f>IF(J1729=0,0,(K1729)/J1729)</f>
        <v>135</v>
      </c>
      <c r="N1729" s="242">
        <f>IF(J1729=0,0,(K1729-L1729)/J1729)</f>
        <v>135</v>
      </c>
      <c r="O1729" s="192">
        <v>406</v>
      </c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64798</v>
      </c>
      <c r="S1729" s="66"/>
    </row>
    <row r="1730" spans="1:19">
      <c r="A1730" s="284">
        <f t="shared" si="1785"/>
        <v>43136</v>
      </c>
      <c r="B1730" s="285">
        <f t="shared" si="1786"/>
        <v>12</v>
      </c>
      <c r="C1730" s="455" t="s">
        <v>1007</v>
      </c>
      <c r="D1730" s="111" t="s">
        <v>1007</v>
      </c>
      <c r="E1730" s="111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>
        <v>49</v>
      </c>
      <c r="M1730" s="194">
        <f t="shared" ref="M1730:M1733" si="1803">IF(J1730=0,0,(K1730)/J1730)</f>
        <v>135</v>
      </c>
      <c r="N1730" s="242">
        <f>IF(J1730=0,0,(K1730-L1730)/J1730)</f>
        <v>131.9375</v>
      </c>
      <c r="O1730" s="192">
        <v>216</v>
      </c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64798</v>
      </c>
      <c r="S1730" s="66"/>
    </row>
    <row r="1731" spans="1:19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>
        <v>95</v>
      </c>
      <c r="M1731" s="194">
        <f t="shared" si="1803"/>
        <v>135</v>
      </c>
      <c r="N1731" s="242">
        <f t="shared" ref="N1731:N1733" si="1805">IF(J1731=0,0,(K1731-L1731)/J1731)</f>
        <v>129.0625</v>
      </c>
      <c r="O1731" s="192">
        <v>107</v>
      </c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64798</v>
      </c>
      <c r="S1731" s="66"/>
    </row>
    <row r="1732" spans="1:19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>
        <v>42</v>
      </c>
      <c r="M1732" s="250">
        <f t="shared" si="1803"/>
        <v>135</v>
      </c>
      <c r="N1732" s="251">
        <f t="shared" si="1805"/>
        <v>132.375</v>
      </c>
      <c r="O1732" s="192">
        <v>241</v>
      </c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64798</v>
      </c>
      <c r="S1732" s="66"/>
    </row>
    <row r="1733" spans="1:19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>
        <v>61</v>
      </c>
      <c r="M1733" s="194">
        <f t="shared" si="1803"/>
        <v>135</v>
      </c>
      <c r="N1733" s="242">
        <f t="shared" si="1805"/>
        <v>131.1875</v>
      </c>
      <c r="O1733" s="192">
        <v>485</v>
      </c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64798</v>
      </c>
      <c r="S1733" s="66"/>
    </row>
    <row r="1734" spans="1:19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>
        <v>0</v>
      </c>
      <c r="M1734" s="250">
        <f>IF(J1734=0,0,(K1734)/J1734)</f>
        <v>135</v>
      </c>
      <c r="N1734" s="251">
        <f>IF(J1734=0,0,(K1734-L1734)/J1734)</f>
        <v>135</v>
      </c>
      <c r="O1734" s="192">
        <v>206</v>
      </c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64798</v>
      </c>
      <c r="S1734" s="66"/>
    </row>
    <row r="1735" spans="1:19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>
        <v>3</v>
      </c>
      <c r="M1735" s="194">
        <f t="shared" ref="M1735:M1747" si="1810">IF(J1735=0,0,(K1735)/J1735)</f>
        <v>135</v>
      </c>
      <c r="N1735" s="242">
        <f t="shared" ref="N1735:N1740" si="1811">IF(J1735=0,0,(K1735-L1735)/J1735)</f>
        <v>134.8125</v>
      </c>
      <c r="O1735" s="192">
        <v>285</v>
      </c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64798</v>
      </c>
      <c r="S1735" s="66"/>
    </row>
    <row r="1736" spans="1:19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>
        <v>16</v>
      </c>
      <c r="M1736" s="250">
        <f t="shared" si="1810"/>
        <v>135</v>
      </c>
      <c r="N1736" s="251">
        <f t="shared" si="1811"/>
        <v>134</v>
      </c>
      <c r="O1736" s="192">
        <v>386</v>
      </c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64798</v>
      </c>
      <c r="S1736" s="66"/>
    </row>
    <row r="1737" spans="1:19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>
        <v>0</v>
      </c>
      <c r="M1737" s="250">
        <f t="shared" si="1810"/>
        <v>135</v>
      </c>
      <c r="N1737" s="251">
        <f t="shared" si="1811"/>
        <v>135</v>
      </c>
      <c r="O1737" s="192">
        <v>408</v>
      </c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64798</v>
      </c>
      <c r="S1737" s="66"/>
    </row>
    <row r="1738" spans="1:19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>
        <v>39</v>
      </c>
      <c r="M1738" s="194">
        <f>IF(J1738=0,0,(K1738)/J1738)</f>
        <v>135</v>
      </c>
      <c r="N1738" s="242">
        <f>IF(J1738=0,0,(K1738-L1738)/J1738)</f>
        <v>132.5625</v>
      </c>
      <c r="O1738" s="192">
        <v>358</v>
      </c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64798</v>
      </c>
      <c r="S1738" s="66"/>
    </row>
    <row r="1739" spans="1:19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>
        <v>7</v>
      </c>
      <c r="M1739" s="250">
        <f t="shared" si="1810"/>
        <v>135</v>
      </c>
      <c r="N1739" s="251">
        <f t="shared" si="1811"/>
        <v>134.5625</v>
      </c>
      <c r="O1739" s="192">
        <v>160</v>
      </c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64798</v>
      </c>
      <c r="S1739" s="66"/>
    </row>
    <row r="1740" spans="1:19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>
        <v>16</v>
      </c>
      <c r="M1740" s="194">
        <f t="shared" si="1810"/>
        <v>135</v>
      </c>
      <c r="N1740" s="242">
        <f t="shared" si="1811"/>
        <v>134</v>
      </c>
      <c r="O1740" s="192">
        <v>133</v>
      </c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64798</v>
      </c>
      <c r="S1740" s="66"/>
    </row>
    <row r="1741" spans="1:19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>
        <v>0</v>
      </c>
      <c r="M1741" s="194">
        <f>IF(J1741=0,0,(K1741)/J1741)</f>
        <v>135</v>
      </c>
      <c r="N1741" s="242">
        <f>IF(J1741=0,0,(K1741-L1741)/J1741)</f>
        <v>135</v>
      </c>
      <c r="O1741" s="192">
        <v>318</v>
      </c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64798</v>
      </c>
      <c r="S1741" s="66"/>
    </row>
    <row r="1742" spans="1:19">
      <c r="A1742" s="284">
        <f t="shared" si="1785"/>
        <v>43136</v>
      </c>
      <c r="B1742" s="285">
        <f t="shared" si="1786"/>
        <v>24</v>
      </c>
      <c r="C1742" s="360" t="s">
        <v>963</v>
      </c>
      <c r="D1742" s="130"/>
      <c r="E1742" s="130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>
        <v>12</v>
      </c>
      <c r="M1742" s="250">
        <f t="shared" si="1810"/>
        <v>135</v>
      </c>
      <c r="N1742" s="251">
        <f t="shared" ref="N1742:N1743" si="1819">IF(J1742=0,0,(K1742-L1742)/J1742)</f>
        <v>134.25</v>
      </c>
      <c r="O1742" s="192">
        <v>146</v>
      </c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64798</v>
      </c>
      <c r="S1742" s="66"/>
    </row>
    <row r="1743" spans="1:19">
      <c r="A1743" s="284">
        <f t="shared" si="1785"/>
        <v>43136</v>
      </c>
      <c r="B1743" s="285">
        <f t="shared" si="1786"/>
        <v>25</v>
      </c>
      <c r="C1743" s="111" t="s">
        <v>1002</v>
      </c>
      <c r="D1743" s="111" t="s">
        <v>1002</v>
      </c>
      <c r="E1743" s="111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>
        <v>41</v>
      </c>
      <c r="M1743" s="194">
        <f t="shared" ref="M1743" si="1821">IF(J1743=0,0,(K1743)/J1743)</f>
        <v>135</v>
      </c>
      <c r="N1743" s="242">
        <f t="shared" si="1819"/>
        <v>132.4375</v>
      </c>
      <c r="O1743" s="192">
        <v>41</v>
      </c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64798</v>
      </c>
      <c r="S1743" s="66"/>
    </row>
    <row r="1744" spans="1:19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>
        <v>221</v>
      </c>
      <c r="M1744" s="194">
        <f t="shared" si="1810"/>
        <v>135</v>
      </c>
      <c r="N1744" s="242">
        <f>IF(J1744=0,0,(K1744-L1744)/J1744)</f>
        <v>121.1875</v>
      </c>
      <c r="O1744" s="192">
        <v>161</v>
      </c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64798</v>
      </c>
      <c r="S1744" s="66"/>
    </row>
    <row r="1745" spans="1:19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>
        <v>22</v>
      </c>
      <c r="M1745" s="250">
        <f t="shared" si="1810"/>
        <v>135</v>
      </c>
      <c r="N1745" s="251">
        <f t="shared" ref="N1745:N1748" si="1824">IF(J1745=0,0,(K1745-L1745)/J1745)</f>
        <v>133.625</v>
      </c>
      <c r="O1745" s="248">
        <v>171</v>
      </c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64798</v>
      </c>
      <c r="S1745" s="66"/>
    </row>
    <row r="1746" spans="1:19">
      <c r="A1746" s="284">
        <f t="shared" si="1785"/>
        <v>43136</v>
      </c>
      <c r="B1746" s="285">
        <f t="shared" si="1786"/>
        <v>28</v>
      </c>
      <c r="C1746" s="360" t="s">
        <v>614</v>
      </c>
      <c r="D1746" s="130" t="s">
        <v>929</v>
      </c>
      <c r="E1746" s="130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>
        <v>49</v>
      </c>
      <c r="M1746" s="194">
        <f t="shared" si="1810"/>
        <v>135</v>
      </c>
      <c r="N1746" s="242">
        <f t="shared" si="1824"/>
        <v>131.9375</v>
      </c>
      <c r="O1746" s="192">
        <v>195</v>
      </c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64798</v>
      </c>
      <c r="S1746" s="66"/>
    </row>
    <row r="1747" spans="1:19">
      <c r="A1747" s="284">
        <f t="shared" si="1785"/>
        <v>43136</v>
      </c>
      <c r="B1747" s="285">
        <f t="shared" si="1786"/>
        <v>29</v>
      </c>
      <c r="C1747" s="360" t="s">
        <v>1003</v>
      </c>
      <c r="D1747" s="130" t="s">
        <v>1003</v>
      </c>
      <c r="E1747" s="130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>
        <v>10</v>
      </c>
      <c r="M1747" s="194">
        <f t="shared" si="1810"/>
        <v>135</v>
      </c>
      <c r="N1747" s="242">
        <f t="shared" si="1824"/>
        <v>134.375</v>
      </c>
      <c r="O1747" s="192">
        <v>30</v>
      </c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64798</v>
      </c>
      <c r="S1747" s="66"/>
    </row>
    <row r="1748" spans="1:19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>
        <v>76</v>
      </c>
      <c r="M1748" s="194">
        <f>IF(J1748=0,0,(K1748)/J1748)</f>
        <v>135</v>
      </c>
      <c r="N1748" s="242">
        <f t="shared" si="1824"/>
        <v>130.25</v>
      </c>
      <c r="O1748" s="192">
        <v>70</v>
      </c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64798</v>
      </c>
      <c r="S1748" s="66"/>
    </row>
    <row r="1749" spans="1:19">
      <c r="A1749" s="280">
        <f>A1748+7</f>
        <v>43143</v>
      </c>
      <c r="B1749" s="167">
        <v>1</v>
      </c>
      <c r="C1749" s="401" t="s">
        <v>969</v>
      </c>
      <c r="D1749" s="142" t="s">
        <v>965</v>
      </c>
      <c r="E1749" s="142"/>
      <c r="F1749" s="259">
        <v>173</v>
      </c>
      <c r="G1749" s="142" t="s">
        <v>670</v>
      </c>
      <c r="H1749" s="167">
        <f>H1748+1</f>
        <v>62</v>
      </c>
      <c r="I1749" s="141">
        <v>14</v>
      </c>
      <c r="J1749" s="183">
        <v>16</v>
      </c>
      <c r="K1749" s="183">
        <f>J1749*135</f>
        <v>2160</v>
      </c>
      <c r="L1749" s="184">
        <v>25</v>
      </c>
      <c r="M1749" s="185">
        <f t="shared" ref="M1749:M1750" si="1829">IF(J1749=0,0,(K1749)/J1749)</f>
        <v>135</v>
      </c>
      <c r="N1749" s="256">
        <f>IF(J1749=0,0,(K1749-L1749)/J1749)</f>
        <v>133.4375</v>
      </c>
      <c r="O1749" s="183">
        <v>1284</v>
      </c>
      <c r="P1749" s="167">
        <f>COUNTA(C1749:C1778)</f>
        <v>30</v>
      </c>
      <c r="Q1749" s="167">
        <v>1</v>
      </c>
      <c r="R1749" s="167">
        <f>SUM(K1749:K1778)</f>
        <v>64778</v>
      </c>
      <c r="S1749" s="413">
        <f>SUM(L1749:L1778)</f>
        <v>1419</v>
      </c>
    </row>
    <row r="1750" spans="1:19">
      <c r="A1750" s="280">
        <f>A1749</f>
        <v>43143</v>
      </c>
      <c r="B1750" s="167">
        <f>B1749+1</f>
        <v>2</v>
      </c>
      <c r="C1750" s="401" t="s">
        <v>1009</v>
      </c>
      <c r="D1750" s="142" t="s">
        <v>1009</v>
      </c>
      <c r="E1750" s="142"/>
      <c r="F1750" s="259">
        <v>138</v>
      </c>
      <c r="G1750" s="149" t="s">
        <v>670</v>
      </c>
      <c r="H1750" s="167">
        <f>H1749</f>
        <v>62</v>
      </c>
      <c r="I1750" s="141">
        <v>4</v>
      </c>
      <c r="J1750" s="183">
        <v>16</v>
      </c>
      <c r="K1750" s="183">
        <f t="shared" ref="K1750:K1753" si="1830">J1750*135</f>
        <v>2160</v>
      </c>
      <c r="L1750" s="184">
        <v>0</v>
      </c>
      <c r="M1750" s="185">
        <f t="shared" si="1829"/>
        <v>135</v>
      </c>
      <c r="N1750" s="256">
        <f>IF(J1750=0,0,(K1750-L1750)/J1750)</f>
        <v>135</v>
      </c>
      <c r="O1750" s="183">
        <v>1116</v>
      </c>
      <c r="P1750" s="167">
        <f>P1749</f>
        <v>30</v>
      </c>
      <c r="Q1750" s="167">
        <f>Q1749</f>
        <v>1</v>
      </c>
      <c r="R1750" s="167">
        <f>R1749</f>
        <v>64778</v>
      </c>
      <c r="S1750" s="142" t="s">
        <v>744</v>
      </c>
    </row>
    <row r="1751" spans="1:19">
      <c r="A1751" s="280">
        <f t="shared" ref="A1751:A1778" si="1831">A1750</f>
        <v>43143</v>
      </c>
      <c r="B1751" s="167">
        <f t="shared" ref="B1751:B1778" si="1832">B1750+1</f>
        <v>3</v>
      </c>
      <c r="C1751" s="144" t="s">
        <v>402</v>
      </c>
      <c r="D1751" s="144" t="s">
        <v>551</v>
      </c>
      <c r="E1751" s="142" t="s">
        <v>545</v>
      </c>
      <c r="F1751" s="170">
        <v>126</v>
      </c>
      <c r="G1751" s="149" t="s">
        <v>670</v>
      </c>
      <c r="H1751" s="167">
        <f t="shared" ref="H1751:H1778" si="1833">H1750</f>
        <v>62</v>
      </c>
      <c r="I1751" s="141">
        <v>51</v>
      </c>
      <c r="J1751" s="183">
        <v>16</v>
      </c>
      <c r="K1751" s="183">
        <f t="shared" si="1830"/>
        <v>2160</v>
      </c>
      <c r="L1751" s="184">
        <v>6</v>
      </c>
      <c r="M1751" s="185">
        <f>IF(J1751=0,0,(K1751)/J1751)</f>
        <v>135</v>
      </c>
      <c r="N1751" s="256">
        <f t="shared" ref="N1751" si="1834">IF(J1751=0,0,(K1751-L1751)/J1751)</f>
        <v>134.625</v>
      </c>
      <c r="O1751" s="183">
        <v>149</v>
      </c>
      <c r="P1751" s="167">
        <f t="shared" ref="P1751:R1751" si="1835">P1750</f>
        <v>30</v>
      </c>
      <c r="Q1751" s="167">
        <f t="shared" si="1835"/>
        <v>1</v>
      </c>
      <c r="R1751" s="167">
        <f t="shared" si="1835"/>
        <v>64778</v>
      </c>
      <c r="S1751" s="185">
        <f>AVERAGE(M1749:M1778)</f>
        <v>134.95416666666668</v>
      </c>
    </row>
    <row r="1752" spans="1:19">
      <c r="A1752" s="280">
        <f t="shared" si="1831"/>
        <v>43143</v>
      </c>
      <c r="B1752" s="167">
        <f t="shared" si="1832"/>
        <v>4</v>
      </c>
      <c r="C1752" s="144" t="s">
        <v>911</v>
      </c>
      <c r="D1752" s="297"/>
      <c r="E1752" s="297"/>
      <c r="F1752" s="170">
        <v>125</v>
      </c>
      <c r="G1752" s="149" t="s">
        <v>670</v>
      </c>
      <c r="H1752" s="167">
        <f t="shared" si="1833"/>
        <v>62</v>
      </c>
      <c r="I1752" s="141">
        <v>22</v>
      </c>
      <c r="J1752" s="183">
        <v>16</v>
      </c>
      <c r="K1752" s="183">
        <f t="shared" si="1830"/>
        <v>2160</v>
      </c>
      <c r="L1752" s="184">
        <v>7</v>
      </c>
      <c r="M1752" s="185">
        <f>IF(J1752=0,0,(K1752)/J1752)</f>
        <v>135</v>
      </c>
      <c r="N1752" s="256">
        <f>IF(J1752=0,0,(K1752-L1752)/J1752)</f>
        <v>134.5625</v>
      </c>
      <c r="O1752" s="183">
        <v>333</v>
      </c>
      <c r="P1752" s="167">
        <f t="shared" ref="P1752:R1752" si="1836">P1751</f>
        <v>30</v>
      </c>
      <c r="Q1752" s="167">
        <f t="shared" si="1836"/>
        <v>1</v>
      </c>
      <c r="R1752" s="167">
        <f t="shared" si="1836"/>
        <v>64778</v>
      </c>
      <c r="S1752" s="142" t="s">
        <v>760</v>
      </c>
    </row>
    <row r="1753" spans="1:19">
      <c r="A1753" s="280">
        <f t="shared" si="1831"/>
        <v>43143</v>
      </c>
      <c r="B1753" s="167">
        <f t="shared" si="1832"/>
        <v>5</v>
      </c>
      <c r="C1753" s="144" t="s">
        <v>920</v>
      </c>
      <c r="D1753" s="142" t="s">
        <v>927</v>
      </c>
      <c r="E1753" s="142" t="s">
        <v>545</v>
      </c>
      <c r="F1753" s="168">
        <v>117</v>
      </c>
      <c r="G1753" s="142" t="s">
        <v>670</v>
      </c>
      <c r="H1753" s="167">
        <f t="shared" si="1833"/>
        <v>62</v>
      </c>
      <c r="I1753" s="141">
        <v>23</v>
      </c>
      <c r="J1753" s="183">
        <v>16</v>
      </c>
      <c r="K1753" s="183">
        <f t="shared" si="1830"/>
        <v>2160</v>
      </c>
      <c r="L1753" s="184">
        <v>56</v>
      </c>
      <c r="M1753" s="185">
        <f t="shared" ref="M1753:M1754" si="1837">IF(J1753=0,0,(K1753)/J1753)</f>
        <v>135</v>
      </c>
      <c r="N1753" s="256">
        <f>IF(J1753=0,0,(K1753-L1753)/J1753)</f>
        <v>131.5</v>
      </c>
      <c r="O1753" s="183">
        <v>38</v>
      </c>
      <c r="P1753" s="167">
        <f t="shared" ref="P1753:R1753" si="1838">P1752</f>
        <v>30</v>
      </c>
      <c r="Q1753" s="167">
        <f t="shared" si="1838"/>
        <v>1</v>
      </c>
      <c r="R1753" s="167">
        <f t="shared" si="1838"/>
        <v>64778</v>
      </c>
      <c r="S1753" s="185">
        <f>AVERAGE(F1749:F1778)</f>
        <v>100.5</v>
      </c>
    </row>
    <row r="1754" spans="1:19">
      <c r="A1754" s="280">
        <f t="shared" si="1831"/>
        <v>43143</v>
      </c>
      <c r="B1754" s="167">
        <f t="shared" si="1832"/>
        <v>6</v>
      </c>
      <c r="C1754" s="144" t="s">
        <v>1006</v>
      </c>
      <c r="D1754" s="142" t="s">
        <v>1006</v>
      </c>
      <c r="E1754" s="142"/>
      <c r="F1754" s="168">
        <v>112</v>
      </c>
      <c r="G1754" s="142" t="s">
        <v>670</v>
      </c>
      <c r="H1754" s="167">
        <f t="shared" si="1833"/>
        <v>62</v>
      </c>
      <c r="I1754" s="141">
        <v>5</v>
      </c>
      <c r="J1754" s="183">
        <v>16</v>
      </c>
      <c r="K1754" s="183">
        <f t="shared" ref="K1754:K1776" si="1839">J1754*135</f>
        <v>2160</v>
      </c>
      <c r="L1754" s="184">
        <v>22</v>
      </c>
      <c r="M1754" s="185">
        <f t="shared" si="1837"/>
        <v>135</v>
      </c>
      <c r="N1754" s="256">
        <f>IF(J1754=0,0,(K1754-L1754)/J1754)</f>
        <v>133.625</v>
      </c>
      <c r="O1754" s="183">
        <v>506</v>
      </c>
      <c r="P1754" s="167">
        <f t="shared" ref="P1754:R1754" si="1840">P1753</f>
        <v>30</v>
      </c>
      <c r="Q1754" s="167">
        <f t="shared" si="1840"/>
        <v>1</v>
      </c>
      <c r="R1754" s="167">
        <f t="shared" si="1840"/>
        <v>64778</v>
      </c>
      <c r="S1754" s="142" t="s">
        <v>791</v>
      </c>
    </row>
    <row r="1755" spans="1:19">
      <c r="A1755" s="280">
        <f t="shared" si="1831"/>
        <v>43143</v>
      </c>
      <c r="B1755" s="167">
        <f t="shared" si="1832"/>
        <v>7</v>
      </c>
      <c r="C1755" s="144" t="s">
        <v>588</v>
      </c>
      <c r="D1755" s="142" t="s">
        <v>926</v>
      </c>
      <c r="E1755" s="142" t="s">
        <v>545</v>
      </c>
      <c r="F1755" s="168">
        <v>109</v>
      </c>
      <c r="G1755" s="142" t="s">
        <v>670</v>
      </c>
      <c r="H1755" s="167">
        <f t="shared" si="1833"/>
        <v>62</v>
      </c>
      <c r="I1755" s="141">
        <v>32</v>
      </c>
      <c r="J1755" s="183">
        <v>16</v>
      </c>
      <c r="K1755" s="183">
        <f t="shared" si="1839"/>
        <v>2160</v>
      </c>
      <c r="L1755" s="184">
        <v>25</v>
      </c>
      <c r="M1755" s="185">
        <f>IF(J1755=0,0,(K1755)/J1755)</f>
        <v>135</v>
      </c>
      <c r="N1755" s="256">
        <f>IF(J1755=0,0,(K1755-L1755)/J1755)</f>
        <v>133.4375</v>
      </c>
      <c r="O1755" s="183">
        <v>298</v>
      </c>
      <c r="P1755" s="167">
        <f t="shared" ref="P1755:R1755" si="1841">P1754</f>
        <v>30</v>
      </c>
      <c r="Q1755" s="167">
        <f t="shared" si="1841"/>
        <v>1</v>
      </c>
      <c r="R1755" s="167">
        <f t="shared" si="1841"/>
        <v>64778</v>
      </c>
      <c r="S1755" s="185">
        <f>S1751*P1749*16</f>
        <v>64778.000000000007</v>
      </c>
    </row>
    <row r="1756" spans="1:19">
      <c r="A1756" s="280">
        <f t="shared" si="1831"/>
        <v>43143</v>
      </c>
      <c r="B1756" s="167">
        <f t="shared" si="1832"/>
        <v>8</v>
      </c>
      <c r="C1756" s="452" t="s">
        <v>967</v>
      </c>
      <c r="D1756" s="452" t="s">
        <v>967</v>
      </c>
      <c r="E1756" s="452" t="s">
        <v>545</v>
      </c>
      <c r="F1756" s="168">
        <v>108</v>
      </c>
      <c r="G1756" s="142" t="s">
        <v>670</v>
      </c>
      <c r="H1756" s="167">
        <f t="shared" si="1833"/>
        <v>62</v>
      </c>
      <c r="I1756" s="141">
        <v>10</v>
      </c>
      <c r="J1756" s="183">
        <v>16</v>
      </c>
      <c r="K1756" s="183">
        <v>2160</v>
      </c>
      <c r="L1756" s="184">
        <v>100</v>
      </c>
      <c r="M1756" s="185">
        <f>IF(J1756=0,0,(K1756)/J1756)</f>
        <v>135</v>
      </c>
      <c r="N1756" s="256">
        <f>IF(J1756=0,0,(K1756-L1756)/J1756)</f>
        <v>128.75</v>
      </c>
      <c r="O1756" s="183">
        <v>0</v>
      </c>
      <c r="P1756" s="167">
        <f t="shared" ref="P1756:R1756" si="1842">P1755</f>
        <v>30</v>
      </c>
      <c r="Q1756" s="167">
        <f t="shared" si="1842"/>
        <v>1</v>
      </c>
      <c r="R1756" s="167">
        <f t="shared" si="1842"/>
        <v>64778</v>
      </c>
      <c r="S1756" s="142" t="s">
        <v>771</v>
      </c>
    </row>
    <row r="1757" spans="1:19">
      <c r="A1757" s="280">
        <f t="shared" si="1831"/>
        <v>43143</v>
      </c>
      <c r="B1757" s="167">
        <f t="shared" si="1832"/>
        <v>9</v>
      </c>
      <c r="C1757" s="144" t="s">
        <v>613</v>
      </c>
      <c r="D1757" s="142" t="s">
        <v>589</v>
      </c>
      <c r="E1757" s="142" t="s">
        <v>817</v>
      </c>
      <c r="F1757" s="170">
        <v>105</v>
      </c>
      <c r="G1757" s="142" t="s">
        <v>670</v>
      </c>
      <c r="H1757" s="167">
        <f t="shared" si="1833"/>
        <v>62</v>
      </c>
      <c r="I1757" s="141">
        <v>34</v>
      </c>
      <c r="J1757" s="183">
        <v>16</v>
      </c>
      <c r="K1757" s="183">
        <f t="shared" si="1839"/>
        <v>2160</v>
      </c>
      <c r="L1757" s="184">
        <v>0</v>
      </c>
      <c r="M1757" s="185">
        <f t="shared" ref="M1757:M1759" si="1843">IF(J1757=0,0,(K1757)/J1757)</f>
        <v>135</v>
      </c>
      <c r="N1757" s="256">
        <f t="shared" ref="N1757:N1759" si="1844">IF(J1757=0,0,(K1757-L1757)/J1757)</f>
        <v>135</v>
      </c>
      <c r="O1757" s="183">
        <v>94</v>
      </c>
      <c r="P1757" s="167">
        <f t="shared" ref="P1757:R1757" si="1845">P1756</f>
        <v>30</v>
      </c>
      <c r="Q1757" s="167">
        <f t="shared" si="1845"/>
        <v>1</v>
      </c>
      <c r="R1757" s="167">
        <f t="shared" si="1845"/>
        <v>64778</v>
      </c>
      <c r="S1757" s="142"/>
    </row>
    <row r="1758" spans="1:19">
      <c r="A1758" s="280">
        <f t="shared" si="1831"/>
        <v>43143</v>
      </c>
      <c r="B1758" s="167">
        <f t="shared" si="1832"/>
        <v>10</v>
      </c>
      <c r="C1758" s="144" t="s">
        <v>597</v>
      </c>
      <c r="D1758" s="142" t="s">
        <v>618</v>
      </c>
      <c r="E1758" s="142" t="s">
        <v>545</v>
      </c>
      <c r="F1758" s="259">
        <v>104</v>
      </c>
      <c r="G1758" s="142" t="s">
        <v>670</v>
      </c>
      <c r="H1758" s="167">
        <f t="shared" si="1833"/>
        <v>62</v>
      </c>
      <c r="I1758" s="141">
        <v>61</v>
      </c>
      <c r="J1758" s="183">
        <v>16</v>
      </c>
      <c r="K1758" s="183">
        <f t="shared" si="1839"/>
        <v>2160</v>
      </c>
      <c r="L1758" s="184">
        <v>50</v>
      </c>
      <c r="M1758" s="185">
        <f t="shared" si="1843"/>
        <v>135</v>
      </c>
      <c r="N1758" s="256">
        <f t="shared" si="1844"/>
        <v>131.875</v>
      </c>
      <c r="O1758" s="183">
        <v>174</v>
      </c>
      <c r="P1758" s="167">
        <f t="shared" ref="P1758:R1758" si="1846">P1757</f>
        <v>30</v>
      </c>
      <c r="Q1758" s="167">
        <f t="shared" si="1846"/>
        <v>1</v>
      </c>
      <c r="R1758" s="167">
        <f t="shared" si="1846"/>
        <v>64778</v>
      </c>
      <c r="S1758" s="185">
        <f>AVERAGE(I1749:I1778)</f>
        <v>23.766666666666666</v>
      </c>
    </row>
    <row r="1759" spans="1:19">
      <c r="A1759" s="280">
        <f t="shared" si="1831"/>
        <v>43143</v>
      </c>
      <c r="B1759" s="167">
        <f t="shared" si="1832"/>
        <v>11</v>
      </c>
      <c r="C1759" s="144" t="s">
        <v>36</v>
      </c>
      <c r="D1759" s="142" t="s">
        <v>816</v>
      </c>
      <c r="E1759" s="142" t="s">
        <v>817</v>
      </c>
      <c r="F1759" s="170">
        <v>104</v>
      </c>
      <c r="G1759" s="142" t="s">
        <v>670</v>
      </c>
      <c r="H1759" s="167">
        <f t="shared" si="1833"/>
        <v>62</v>
      </c>
      <c r="I1759" s="141">
        <v>61</v>
      </c>
      <c r="J1759" s="183">
        <v>16</v>
      </c>
      <c r="K1759" s="183">
        <f t="shared" si="1839"/>
        <v>2160</v>
      </c>
      <c r="L1759" s="184">
        <v>116</v>
      </c>
      <c r="M1759" s="185">
        <f t="shared" si="1843"/>
        <v>135</v>
      </c>
      <c r="N1759" s="256">
        <f t="shared" si="1844"/>
        <v>127.75</v>
      </c>
      <c r="O1759" s="183">
        <v>165</v>
      </c>
      <c r="P1759" s="167">
        <f t="shared" ref="P1759:R1759" si="1847">P1758</f>
        <v>30</v>
      </c>
      <c r="Q1759" s="167">
        <f t="shared" si="1847"/>
        <v>1</v>
      </c>
      <c r="R1759" s="167">
        <f t="shared" si="1847"/>
        <v>64778</v>
      </c>
      <c r="S1759" s="142"/>
    </row>
    <row r="1760" spans="1:19">
      <c r="A1760" s="280">
        <f t="shared" si="1831"/>
        <v>43143</v>
      </c>
      <c r="B1760" s="167">
        <f t="shared" si="1832"/>
        <v>12</v>
      </c>
      <c r="C1760" s="144" t="s">
        <v>924</v>
      </c>
      <c r="D1760" s="142" t="s">
        <v>924</v>
      </c>
      <c r="E1760" s="142" t="s">
        <v>545</v>
      </c>
      <c r="F1760" s="168">
        <v>102</v>
      </c>
      <c r="G1760" s="142" t="s">
        <v>670</v>
      </c>
      <c r="H1760" s="167">
        <f t="shared" si="1833"/>
        <v>62</v>
      </c>
      <c r="I1760" s="141">
        <v>25</v>
      </c>
      <c r="J1760" s="183">
        <v>16</v>
      </c>
      <c r="K1760" s="183">
        <f t="shared" si="1839"/>
        <v>2160</v>
      </c>
      <c r="L1760" s="184">
        <v>0</v>
      </c>
      <c r="M1760" s="185">
        <f>IF(J1760=0,0,(K1760)/J1760)</f>
        <v>135</v>
      </c>
      <c r="N1760" s="256">
        <f>IF(J1760=0,0,(K1760-L1760)/J1760)</f>
        <v>135</v>
      </c>
      <c r="O1760" s="183">
        <v>406</v>
      </c>
      <c r="P1760" s="167">
        <f t="shared" ref="P1760:R1760" si="1848">P1759</f>
        <v>30</v>
      </c>
      <c r="Q1760" s="167">
        <f t="shared" si="1848"/>
        <v>1</v>
      </c>
      <c r="R1760" s="167">
        <f t="shared" si="1848"/>
        <v>64778</v>
      </c>
      <c r="S1760" s="142"/>
    </row>
    <row r="1761" spans="1:19">
      <c r="A1761" s="280">
        <f t="shared" si="1831"/>
        <v>43143</v>
      </c>
      <c r="B1761" s="167">
        <f t="shared" si="1832"/>
        <v>13</v>
      </c>
      <c r="C1761" s="261" t="s">
        <v>1007</v>
      </c>
      <c r="D1761" s="257" t="s">
        <v>1007</v>
      </c>
      <c r="E1761" s="257"/>
      <c r="F1761" s="170">
        <v>99</v>
      </c>
      <c r="G1761" s="401" t="s">
        <v>343</v>
      </c>
      <c r="H1761" s="167">
        <f t="shared" si="1833"/>
        <v>62</v>
      </c>
      <c r="I1761" s="141">
        <v>5</v>
      </c>
      <c r="J1761" s="183">
        <v>16</v>
      </c>
      <c r="K1761" s="183">
        <v>2158</v>
      </c>
      <c r="L1761" s="184">
        <v>100</v>
      </c>
      <c r="M1761" s="185">
        <f t="shared" ref="M1761" si="1849">IF(J1761=0,0,(K1761)/J1761)</f>
        <v>134.875</v>
      </c>
      <c r="N1761" s="256">
        <f>IF(J1761=0,0,(K1761-L1761)/J1761)</f>
        <v>128.625</v>
      </c>
      <c r="O1761" s="183">
        <v>216</v>
      </c>
      <c r="P1761" s="167">
        <f t="shared" ref="P1761:R1761" si="1850">P1760</f>
        <v>30</v>
      </c>
      <c r="Q1761" s="167">
        <f t="shared" si="1850"/>
        <v>1</v>
      </c>
      <c r="R1761" s="167">
        <f t="shared" si="1850"/>
        <v>64778</v>
      </c>
      <c r="S1761" s="142"/>
    </row>
    <row r="1762" spans="1:19">
      <c r="A1762" s="280">
        <f t="shared" si="1831"/>
        <v>43143</v>
      </c>
      <c r="B1762" s="167">
        <f t="shared" si="1832"/>
        <v>14</v>
      </c>
      <c r="C1762" s="142" t="s">
        <v>921</v>
      </c>
      <c r="D1762" s="142" t="s">
        <v>925</v>
      </c>
      <c r="E1762" s="142" t="s">
        <v>545</v>
      </c>
      <c r="F1762" s="168">
        <v>99</v>
      </c>
      <c r="G1762" s="142" t="s">
        <v>670</v>
      </c>
      <c r="H1762" s="167">
        <f t="shared" si="1833"/>
        <v>62</v>
      </c>
      <c r="I1762" s="141">
        <v>37</v>
      </c>
      <c r="J1762" s="183">
        <v>16</v>
      </c>
      <c r="K1762" s="183">
        <f t="shared" si="1839"/>
        <v>2160</v>
      </c>
      <c r="L1762" s="184">
        <v>195</v>
      </c>
      <c r="M1762" s="185">
        <f t="shared" ref="M1762:M1764" si="1851">IF(J1762=0,0,(K1762)/J1762)</f>
        <v>135</v>
      </c>
      <c r="N1762" s="256">
        <f t="shared" ref="N1762:N1764" si="1852">IF(J1762=0,0,(K1762-L1762)/J1762)</f>
        <v>122.8125</v>
      </c>
      <c r="O1762" s="183">
        <v>107</v>
      </c>
      <c r="P1762" s="167">
        <f t="shared" ref="P1762:R1762" si="1853">P1761</f>
        <v>30</v>
      </c>
      <c r="Q1762" s="167">
        <f t="shared" si="1853"/>
        <v>1</v>
      </c>
      <c r="R1762" s="167">
        <f t="shared" si="1853"/>
        <v>64778</v>
      </c>
      <c r="S1762" s="142"/>
    </row>
    <row r="1763" spans="1:19">
      <c r="A1763" s="280">
        <f t="shared" si="1831"/>
        <v>43143</v>
      </c>
      <c r="B1763" s="167">
        <f t="shared" si="1832"/>
        <v>15</v>
      </c>
      <c r="C1763" s="142" t="s">
        <v>986</v>
      </c>
      <c r="D1763" s="142"/>
      <c r="E1763" s="142"/>
      <c r="F1763" s="170">
        <v>97</v>
      </c>
      <c r="G1763" s="142" t="s">
        <v>343</v>
      </c>
      <c r="H1763" s="167">
        <f t="shared" si="1833"/>
        <v>62</v>
      </c>
      <c r="I1763" s="265">
        <v>11</v>
      </c>
      <c r="J1763" s="183">
        <v>16</v>
      </c>
      <c r="K1763" s="183">
        <f t="shared" si="1839"/>
        <v>2160</v>
      </c>
      <c r="L1763" s="184">
        <v>37</v>
      </c>
      <c r="M1763" s="268">
        <f t="shared" si="1851"/>
        <v>135</v>
      </c>
      <c r="N1763" s="269">
        <f t="shared" si="1852"/>
        <v>132.6875</v>
      </c>
      <c r="O1763" s="183">
        <v>241</v>
      </c>
      <c r="P1763" s="167">
        <f t="shared" ref="P1763:R1763" si="1854">P1762</f>
        <v>30</v>
      </c>
      <c r="Q1763" s="167">
        <f t="shared" si="1854"/>
        <v>1</v>
      </c>
      <c r="R1763" s="167">
        <f t="shared" si="1854"/>
        <v>64778</v>
      </c>
      <c r="S1763" s="142"/>
    </row>
    <row r="1764" spans="1:19">
      <c r="A1764" s="280">
        <f t="shared" si="1831"/>
        <v>43143</v>
      </c>
      <c r="B1764" s="167">
        <f t="shared" si="1832"/>
        <v>16</v>
      </c>
      <c r="C1764" s="401" t="s">
        <v>1001</v>
      </c>
      <c r="D1764" s="142" t="s">
        <v>1001</v>
      </c>
      <c r="E1764" s="142"/>
      <c r="F1764" s="168">
        <v>99</v>
      </c>
      <c r="G1764" s="142" t="s">
        <v>670</v>
      </c>
      <c r="H1764" s="167">
        <f t="shared" si="1833"/>
        <v>62</v>
      </c>
      <c r="I1764" s="141">
        <v>6</v>
      </c>
      <c r="J1764" s="183">
        <v>16</v>
      </c>
      <c r="K1764" s="183">
        <v>2140</v>
      </c>
      <c r="L1764" s="184">
        <v>26</v>
      </c>
      <c r="M1764" s="185">
        <f t="shared" si="1851"/>
        <v>133.75</v>
      </c>
      <c r="N1764" s="256">
        <f t="shared" si="1852"/>
        <v>132.125</v>
      </c>
      <c r="O1764" s="183">
        <v>485</v>
      </c>
      <c r="P1764" s="167">
        <f t="shared" ref="P1764:R1764" si="1855">P1763</f>
        <v>30</v>
      </c>
      <c r="Q1764" s="167">
        <f t="shared" si="1855"/>
        <v>1</v>
      </c>
      <c r="R1764" s="167">
        <f t="shared" si="1855"/>
        <v>64778</v>
      </c>
      <c r="S1764" s="142"/>
    </row>
    <row r="1765" spans="1:19">
      <c r="A1765" s="280">
        <f t="shared" si="1831"/>
        <v>43143</v>
      </c>
      <c r="B1765" s="167">
        <f t="shared" si="1832"/>
        <v>17</v>
      </c>
      <c r="C1765" s="142" t="s">
        <v>984</v>
      </c>
      <c r="D1765" s="142"/>
      <c r="E1765" s="142"/>
      <c r="F1765" s="362">
        <v>97</v>
      </c>
      <c r="G1765" s="142" t="s">
        <v>670</v>
      </c>
      <c r="H1765" s="167">
        <f t="shared" si="1833"/>
        <v>62</v>
      </c>
      <c r="I1765" s="265">
        <v>11</v>
      </c>
      <c r="J1765" s="183">
        <v>16</v>
      </c>
      <c r="K1765" s="183">
        <f t="shared" si="1839"/>
        <v>2160</v>
      </c>
      <c r="L1765" s="184">
        <v>4</v>
      </c>
      <c r="M1765" s="268">
        <f>IF(J1765=0,0,(K1765)/J1765)</f>
        <v>135</v>
      </c>
      <c r="N1765" s="269">
        <f>IF(J1765=0,0,(K1765-L1765)/J1765)</f>
        <v>134.75</v>
      </c>
      <c r="O1765" s="183">
        <v>206</v>
      </c>
      <c r="P1765" s="167">
        <f t="shared" ref="P1765:R1765" si="1856">P1764</f>
        <v>30</v>
      </c>
      <c r="Q1765" s="167">
        <f t="shared" si="1856"/>
        <v>1</v>
      </c>
      <c r="R1765" s="167">
        <f t="shared" si="1856"/>
        <v>64778</v>
      </c>
      <c r="S1765" s="142"/>
    </row>
    <row r="1766" spans="1:19">
      <c r="A1766" s="280">
        <f t="shared" si="1831"/>
        <v>43143</v>
      </c>
      <c r="B1766" s="167">
        <f t="shared" si="1832"/>
        <v>18</v>
      </c>
      <c r="C1766" s="401" t="s">
        <v>381</v>
      </c>
      <c r="D1766" s="142" t="s">
        <v>928</v>
      </c>
      <c r="E1766" s="142" t="s">
        <v>545</v>
      </c>
      <c r="F1766" s="168">
        <v>97</v>
      </c>
      <c r="G1766" s="142" t="s">
        <v>670</v>
      </c>
      <c r="H1766" s="167">
        <f t="shared" si="1833"/>
        <v>62</v>
      </c>
      <c r="I1766" s="141">
        <v>56</v>
      </c>
      <c r="J1766" s="183">
        <v>16</v>
      </c>
      <c r="K1766" s="183">
        <f t="shared" si="1839"/>
        <v>2160</v>
      </c>
      <c r="L1766" s="184">
        <v>10</v>
      </c>
      <c r="M1766" s="185">
        <f t="shared" ref="M1766:M1768" si="1857">IF(J1766=0,0,(K1766)/J1766)</f>
        <v>135</v>
      </c>
      <c r="N1766" s="256">
        <f t="shared" ref="N1766:N1768" si="1858">IF(J1766=0,0,(K1766-L1766)/J1766)</f>
        <v>134.375</v>
      </c>
      <c r="O1766" s="183">
        <v>285</v>
      </c>
      <c r="P1766" s="167">
        <f t="shared" ref="P1766:R1766" si="1859">P1765</f>
        <v>30</v>
      </c>
      <c r="Q1766" s="167">
        <f t="shared" si="1859"/>
        <v>1</v>
      </c>
      <c r="R1766" s="167">
        <f t="shared" si="1859"/>
        <v>64778</v>
      </c>
      <c r="S1766" s="142"/>
    </row>
    <row r="1767" spans="1:19">
      <c r="A1767" s="280">
        <f t="shared" si="1831"/>
        <v>43143</v>
      </c>
      <c r="B1767" s="167">
        <f t="shared" si="1832"/>
        <v>19</v>
      </c>
      <c r="C1767" s="404" t="s">
        <v>579</v>
      </c>
      <c r="D1767" s="146" t="s">
        <v>397</v>
      </c>
      <c r="E1767" s="146" t="s">
        <v>810</v>
      </c>
      <c r="F1767" s="262">
        <v>97</v>
      </c>
      <c r="G1767" s="142" t="s">
        <v>670</v>
      </c>
      <c r="H1767" s="167">
        <f t="shared" si="1833"/>
        <v>62</v>
      </c>
      <c r="I1767" s="265">
        <v>44</v>
      </c>
      <c r="J1767" s="183">
        <v>16</v>
      </c>
      <c r="K1767" s="183">
        <f t="shared" si="1839"/>
        <v>2160</v>
      </c>
      <c r="L1767" s="184">
        <v>8</v>
      </c>
      <c r="M1767" s="268">
        <f t="shared" si="1857"/>
        <v>135</v>
      </c>
      <c r="N1767" s="269">
        <f t="shared" si="1858"/>
        <v>134.5</v>
      </c>
      <c r="O1767" s="183">
        <v>386</v>
      </c>
      <c r="P1767" s="167">
        <f t="shared" ref="P1767:R1767" si="1860">P1766</f>
        <v>30</v>
      </c>
      <c r="Q1767" s="167">
        <f t="shared" si="1860"/>
        <v>1</v>
      </c>
      <c r="R1767" s="167">
        <f t="shared" si="1860"/>
        <v>64778</v>
      </c>
      <c r="S1767" s="142"/>
    </row>
    <row r="1768" spans="1:19">
      <c r="A1768" s="280">
        <f t="shared" si="1831"/>
        <v>43143</v>
      </c>
      <c r="B1768" s="167">
        <f t="shared" si="1832"/>
        <v>20</v>
      </c>
      <c r="C1768" s="142" t="s">
        <v>577</v>
      </c>
      <c r="D1768" s="142" t="s">
        <v>577</v>
      </c>
      <c r="E1768" s="142" t="s">
        <v>545</v>
      </c>
      <c r="F1768" s="262">
        <v>95</v>
      </c>
      <c r="G1768" s="142" t="s">
        <v>670</v>
      </c>
      <c r="H1768" s="167">
        <f t="shared" si="1833"/>
        <v>62</v>
      </c>
      <c r="I1768" s="265">
        <v>34</v>
      </c>
      <c r="J1768" s="183">
        <v>16</v>
      </c>
      <c r="K1768" s="183">
        <f t="shared" si="1839"/>
        <v>2160</v>
      </c>
      <c r="L1768" s="184">
        <v>0</v>
      </c>
      <c r="M1768" s="268">
        <f t="shared" si="1857"/>
        <v>135</v>
      </c>
      <c r="N1768" s="269">
        <f t="shared" si="1858"/>
        <v>135</v>
      </c>
      <c r="O1768" s="183">
        <v>408</v>
      </c>
      <c r="P1768" s="167">
        <f t="shared" ref="P1768:R1768" si="1861">P1767</f>
        <v>30</v>
      </c>
      <c r="Q1768" s="167">
        <f t="shared" si="1861"/>
        <v>1</v>
      </c>
      <c r="R1768" s="167">
        <f t="shared" si="1861"/>
        <v>64778</v>
      </c>
      <c r="S1768" s="142"/>
    </row>
    <row r="1769" spans="1:19">
      <c r="A1769" s="280">
        <f t="shared" si="1831"/>
        <v>43143</v>
      </c>
      <c r="B1769" s="167">
        <f t="shared" si="1832"/>
        <v>21</v>
      </c>
      <c r="C1769" s="142" t="s">
        <v>1012</v>
      </c>
      <c r="D1769" s="142" t="s">
        <v>1012</v>
      </c>
      <c r="E1769" s="142"/>
      <c r="F1769" s="447">
        <v>92</v>
      </c>
      <c r="G1769" s="142" t="s">
        <v>670</v>
      </c>
      <c r="H1769" s="167">
        <f t="shared" si="1833"/>
        <v>62</v>
      </c>
      <c r="I1769" s="141">
        <v>4</v>
      </c>
      <c r="J1769" s="183">
        <v>16</v>
      </c>
      <c r="K1769" s="183">
        <f t="shared" si="1839"/>
        <v>2160</v>
      </c>
      <c r="L1769" s="184">
        <v>86</v>
      </c>
      <c r="M1769" s="185">
        <f>IF(J1769=0,0,(K1769)/J1769)</f>
        <v>135</v>
      </c>
      <c r="N1769" s="256">
        <f>IF(J1769=0,0,(K1769-L1769)/J1769)</f>
        <v>129.625</v>
      </c>
      <c r="O1769" s="183">
        <v>358</v>
      </c>
      <c r="P1769" s="167">
        <f t="shared" ref="P1769:R1769" si="1862">P1768</f>
        <v>30</v>
      </c>
      <c r="Q1769" s="167">
        <f t="shared" si="1862"/>
        <v>1</v>
      </c>
      <c r="R1769" s="167">
        <f t="shared" si="1862"/>
        <v>64778</v>
      </c>
      <c r="S1769" s="142"/>
    </row>
    <row r="1770" spans="1:19">
      <c r="A1770" s="280">
        <f t="shared" si="1831"/>
        <v>43143</v>
      </c>
      <c r="B1770" s="167">
        <f t="shared" si="1832"/>
        <v>22</v>
      </c>
      <c r="C1770" s="142" t="s">
        <v>956</v>
      </c>
      <c r="D1770" s="142"/>
      <c r="E1770" s="142"/>
      <c r="F1770" s="362">
        <v>91</v>
      </c>
      <c r="G1770" s="142" t="s">
        <v>670</v>
      </c>
      <c r="H1770" s="167">
        <f t="shared" si="1833"/>
        <v>62</v>
      </c>
      <c r="I1770" s="265">
        <v>12</v>
      </c>
      <c r="J1770" s="183">
        <v>16</v>
      </c>
      <c r="K1770" s="183">
        <f t="shared" si="1839"/>
        <v>2160</v>
      </c>
      <c r="L1770" s="184">
        <v>123</v>
      </c>
      <c r="M1770" s="268">
        <f t="shared" ref="M1770:M1771" si="1863">IF(J1770=0,0,(K1770)/J1770)</f>
        <v>135</v>
      </c>
      <c r="N1770" s="269">
        <f t="shared" ref="N1770:N1771" si="1864">IF(J1770=0,0,(K1770-L1770)/J1770)</f>
        <v>127.3125</v>
      </c>
      <c r="O1770" s="183">
        <v>160</v>
      </c>
      <c r="P1770" s="167">
        <f t="shared" ref="P1770:R1770" si="1865">P1769</f>
        <v>30</v>
      </c>
      <c r="Q1770" s="167">
        <f t="shared" si="1865"/>
        <v>1</v>
      </c>
      <c r="R1770" s="167">
        <f t="shared" si="1865"/>
        <v>64778</v>
      </c>
      <c r="S1770" s="142"/>
    </row>
    <row r="1771" spans="1:19">
      <c r="A1771" s="280">
        <f t="shared" si="1831"/>
        <v>43143</v>
      </c>
      <c r="B1771" s="167">
        <f t="shared" si="1832"/>
        <v>23</v>
      </c>
      <c r="C1771" s="142" t="s">
        <v>943</v>
      </c>
      <c r="D1771" s="142" t="s">
        <v>943</v>
      </c>
      <c r="E1771" s="142" t="s">
        <v>545</v>
      </c>
      <c r="F1771" s="168">
        <v>87</v>
      </c>
      <c r="G1771" s="401" t="s">
        <v>343</v>
      </c>
      <c r="H1771" s="167">
        <f t="shared" si="1833"/>
        <v>62</v>
      </c>
      <c r="I1771" s="141">
        <v>17</v>
      </c>
      <c r="J1771" s="183">
        <v>16</v>
      </c>
      <c r="K1771" s="183">
        <f t="shared" si="1839"/>
        <v>2160</v>
      </c>
      <c r="L1771" s="184">
        <v>19</v>
      </c>
      <c r="M1771" s="185">
        <f t="shared" si="1863"/>
        <v>135</v>
      </c>
      <c r="N1771" s="256">
        <f t="shared" si="1864"/>
        <v>133.8125</v>
      </c>
      <c r="O1771" s="183">
        <v>133</v>
      </c>
      <c r="P1771" s="167">
        <f t="shared" ref="P1771:R1771" si="1866">P1770</f>
        <v>30</v>
      </c>
      <c r="Q1771" s="167">
        <f t="shared" si="1866"/>
        <v>1</v>
      </c>
      <c r="R1771" s="167">
        <f t="shared" si="1866"/>
        <v>64778</v>
      </c>
      <c r="S1771" s="142"/>
    </row>
    <row r="1772" spans="1:19">
      <c r="A1772" s="280">
        <f t="shared" si="1831"/>
        <v>43143</v>
      </c>
      <c r="B1772" s="167">
        <f t="shared" si="1832"/>
        <v>24</v>
      </c>
      <c r="C1772" s="142" t="s">
        <v>616</v>
      </c>
      <c r="D1772" s="142" t="s">
        <v>616</v>
      </c>
      <c r="E1772" s="142"/>
      <c r="F1772" s="262">
        <v>88</v>
      </c>
      <c r="G1772" s="401" t="s">
        <v>343</v>
      </c>
      <c r="H1772" s="167">
        <f t="shared" si="1833"/>
        <v>62</v>
      </c>
      <c r="I1772" s="141">
        <v>8</v>
      </c>
      <c r="J1772" s="183">
        <v>16</v>
      </c>
      <c r="K1772" s="183">
        <f t="shared" si="1839"/>
        <v>2160</v>
      </c>
      <c r="L1772" s="184">
        <v>18</v>
      </c>
      <c r="M1772" s="185">
        <f>IF(J1772=0,0,(K1772)/J1772)</f>
        <v>135</v>
      </c>
      <c r="N1772" s="256">
        <f>IF(J1772=0,0,(K1772-L1772)/J1772)</f>
        <v>133.875</v>
      </c>
      <c r="O1772" s="183">
        <v>318</v>
      </c>
      <c r="P1772" s="167">
        <f t="shared" ref="P1772:R1772" si="1867">P1771</f>
        <v>30</v>
      </c>
      <c r="Q1772" s="167">
        <f t="shared" si="1867"/>
        <v>1</v>
      </c>
      <c r="R1772" s="167">
        <f t="shared" si="1867"/>
        <v>64778</v>
      </c>
      <c r="S1772" s="142"/>
    </row>
    <row r="1773" spans="1:19">
      <c r="A1773" s="280">
        <f t="shared" si="1831"/>
        <v>43143</v>
      </c>
      <c r="B1773" s="167">
        <f t="shared" si="1832"/>
        <v>25</v>
      </c>
      <c r="C1773" s="453" t="s">
        <v>1015</v>
      </c>
      <c r="D1773" s="403" t="s">
        <v>1015</v>
      </c>
      <c r="E1773" s="142"/>
      <c r="F1773" s="262">
        <v>83</v>
      </c>
      <c r="G1773" s="401" t="s">
        <v>535</v>
      </c>
      <c r="H1773" s="167">
        <f t="shared" si="1833"/>
        <v>62</v>
      </c>
      <c r="I1773" s="141">
        <v>1</v>
      </c>
      <c r="J1773" s="183">
        <v>16</v>
      </c>
      <c r="K1773" s="183">
        <f t="shared" ref="K1773:K1774" si="1868">J1773*135</f>
        <v>2160</v>
      </c>
      <c r="L1773" s="184">
        <v>7</v>
      </c>
      <c r="M1773" s="185">
        <f>IF(J1773=0,0,(K1773)/J1773)</f>
        <v>135</v>
      </c>
      <c r="N1773" s="256">
        <f>IF(J1773=0,0,(K1773-L1773)/J1773)</f>
        <v>134.5625</v>
      </c>
      <c r="O1773" s="183">
        <v>318</v>
      </c>
      <c r="P1773" s="167">
        <f t="shared" ref="P1773:R1773" si="1869">P1772</f>
        <v>30</v>
      </c>
      <c r="Q1773" s="167">
        <f t="shared" si="1869"/>
        <v>1</v>
      </c>
      <c r="R1773" s="167">
        <f t="shared" si="1869"/>
        <v>64778</v>
      </c>
      <c r="S1773" s="142"/>
    </row>
    <row r="1774" spans="1:19">
      <c r="A1774" s="280">
        <f t="shared" si="1831"/>
        <v>43143</v>
      </c>
      <c r="B1774" s="167">
        <f t="shared" si="1832"/>
        <v>26</v>
      </c>
      <c r="C1774" s="146" t="s">
        <v>1002</v>
      </c>
      <c r="D1774" s="146" t="s">
        <v>1002</v>
      </c>
      <c r="E1774" s="146"/>
      <c r="F1774" s="168">
        <v>81</v>
      </c>
      <c r="G1774" s="142" t="s">
        <v>343</v>
      </c>
      <c r="H1774" s="167">
        <f t="shared" si="1833"/>
        <v>62</v>
      </c>
      <c r="I1774" s="141">
        <v>6</v>
      </c>
      <c r="J1774" s="183">
        <v>16</v>
      </c>
      <c r="K1774" s="183">
        <f t="shared" si="1868"/>
        <v>2160</v>
      </c>
      <c r="L1774" s="184">
        <v>51</v>
      </c>
      <c r="M1774" s="185">
        <f t="shared" ref="M1774:M1776" si="1870">IF(J1774=0,0,(K1774)/J1774)</f>
        <v>135</v>
      </c>
      <c r="N1774" s="256">
        <f t="shared" ref="N1774" si="1871">IF(J1774=0,0,(K1774-L1774)/J1774)</f>
        <v>131.8125</v>
      </c>
      <c r="O1774" s="183">
        <v>41</v>
      </c>
      <c r="P1774" s="167">
        <f t="shared" ref="P1774:R1774" si="1872">P1773</f>
        <v>30</v>
      </c>
      <c r="Q1774" s="167">
        <f t="shared" si="1872"/>
        <v>1</v>
      </c>
      <c r="R1774" s="167">
        <f t="shared" si="1872"/>
        <v>64778</v>
      </c>
      <c r="S1774" s="142"/>
    </row>
    <row r="1775" spans="1:19">
      <c r="A1775" s="280">
        <f t="shared" si="1831"/>
        <v>43143</v>
      </c>
      <c r="B1775" s="167">
        <f t="shared" si="1832"/>
        <v>27</v>
      </c>
      <c r="C1775" s="142" t="s">
        <v>1011</v>
      </c>
      <c r="D1775" s="142" t="s">
        <v>1011</v>
      </c>
      <c r="E1775" s="142"/>
      <c r="F1775" s="447">
        <v>79</v>
      </c>
      <c r="G1775" s="142" t="s">
        <v>343</v>
      </c>
      <c r="H1775" s="167">
        <f t="shared" si="1833"/>
        <v>62</v>
      </c>
      <c r="I1775" s="141">
        <v>4</v>
      </c>
      <c r="J1775" s="183">
        <v>16</v>
      </c>
      <c r="K1775" s="183">
        <f t="shared" si="1839"/>
        <v>2160</v>
      </c>
      <c r="L1775" s="184">
        <v>215</v>
      </c>
      <c r="M1775" s="185">
        <f t="shared" si="1870"/>
        <v>135</v>
      </c>
      <c r="N1775" s="256">
        <f>IF(J1775=0,0,(K1775-L1775)/J1775)</f>
        <v>121.5625</v>
      </c>
      <c r="O1775" s="183">
        <v>161</v>
      </c>
      <c r="P1775" s="167">
        <f t="shared" ref="P1775:R1775" si="1873">P1774</f>
        <v>30</v>
      </c>
      <c r="Q1775" s="167">
        <f t="shared" si="1873"/>
        <v>1</v>
      </c>
      <c r="R1775" s="167">
        <f t="shared" si="1873"/>
        <v>64778</v>
      </c>
      <c r="S1775" s="142"/>
    </row>
    <row r="1776" spans="1:19">
      <c r="A1776" s="280">
        <f t="shared" si="1831"/>
        <v>43143</v>
      </c>
      <c r="B1776" s="167">
        <f t="shared" si="1832"/>
        <v>28</v>
      </c>
      <c r="C1776" s="401" t="s">
        <v>576</v>
      </c>
      <c r="D1776" s="142" t="s">
        <v>826</v>
      </c>
      <c r="E1776" s="142" t="s">
        <v>810</v>
      </c>
      <c r="F1776" s="262">
        <v>78</v>
      </c>
      <c r="G1776" s="299" t="s">
        <v>536</v>
      </c>
      <c r="H1776" s="167">
        <f t="shared" si="1833"/>
        <v>62</v>
      </c>
      <c r="I1776" s="265">
        <v>59</v>
      </c>
      <c r="J1776" s="183">
        <v>16</v>
      </c>
      <c r="K1776" s="183">
        <f t="shared" si="1839"/>
        <v>2160</v>
      </c>
      <c r="L1776" s="184">
        <v>43</v>
      </c>
      <c r="M1776" s="268">
        <f t="shared" si="1870"/>
        <v>135</v>
      </c>
      <c r="N1776" s="269">
        <f t="shared" ref="N1776" si="1874">IF(J1776=0,0,(K1776-L1776)/J1776)</f>
        <v>132.3125</v>
      </c>
      <c r="O1776" s="266">
        <v>171</v>
      </c>
      <c r="P1776" s="167">
        <f t="shared" ref="P1776:R1776" si="1875">P1775</f>
        <v>30</v>
      </c>
      <c r="Q1776" s="167">
        <f t="shared" si="1875"/>
        <v>1</v>
      </c>
      <c r="R1776" s="167">
        <f t="shared" si="1875"/>
        <v>64778</v>
      </c>
      <c r="S1776" s="142"/>
    </row>
    <row r="1777" spans="1:19">
      <c r="A1777" s="280">
        <f t="shared" si="1831"/>
        <v>43143</v>
      </c>
      <c r="B1777" s="167">
        <f t="shared" si="1832"/>
        <v>29</v>
      </c>
      <c r="C1777" s="401" t="s">
        <v>881</v>
      </c>
      <c r="D1777" s="142" t="s">
        <v>881</v>
      </c>
      <c r="E1777" s="142" t="s">
        <v>545</v>
      </c>
      <c r="F1777" s="262">
        <v>68</v>
      </c>
      <c r="G1777" s="142" t="s">
        <v>343</v>
      </c>
      <c r="H1777" s="167">
        <f t="shared" si="1833"/>
        <v>62</v>
      </c>
      <c r="I1777" s="141">
        <v>29</v>
      </c>
      <c r="J1777" s="183">
        <v>16</v>
      </c>
      <c r="K1777" s="183">
        <f t="shared" ref="K1777:K1778" si="1876">J1777*135</f>
        <v>2160</v>
      </c>
      <c r="L1777" s="184">
        <v>40</v>
      </c>
      <c r="M1777" s="185">
        <f>IF(J1777=0,0,(K1777)/J1777)</f>
        <v>135</v>
      </c>
      <c r="N1777" s="256">
        <f t="shared" ref="N1777:N1778" si="1877">IF(J1777=0,0,(K1777-L1777)/J1777)</f>
        <v>132.5</v>
      </c>
      <c r="O1777" s="183">
        <v>70</v>
      </c>
      <c r="P1777" s="167">
        <f t="shared" ref="P1777:R1777" si="1878">P1776</f>
        <v>30</v>
      </c>
      <c r="Q1777" s="167">
        <f t="shared" si="1878"/>
        <v>1</v>
      </c>
      <c r="R1777" s="167">
        <f t="shared" si="1878"/>
        <v>64778</v>
      </c>
      <c r="S1777" s="142"/>
    </row>
    <row r="1778" spans="1:19">
      <c r="A1778" s="280">
        <f t="shared" si="1831"/>
        <v>43143</v>
      </c>
      <c r="B1778" s="167">
        <f t="shared" si="1832"/>
        <v>30</v>
      </c>
      <c r="C1778" s="452" t="s">
        <v>932</v>
      </c>
      <c r="D1778" s="452" t="s">
        <v>930</v>
      </c>
      <c r="E1778" s="452" t="s">
        <v>545</v>
      </c>
      <c r="F1778" s="362">
        <v>65</v>
      </c>
      <c r="G1778" s="299" t="s">
        <v>343</v>
      </c>
      <c r="H1778" s="167">
        <f t="shared" si="1833"/>
        <v>62</v>
      </c>
      <c r="I1778" s="265">
        <v>27</v>
      </c>
      <c r="J1778" s="183">
        <v>16</v>
      </c>
      <c r="K1778" s="183">
        <f t="shared" si="1876"/>
        <v>2160</v>
      </c>
      <c r="L1778" s="267">
        <v>30</v>
      </c>
      <c r="M1778" s="268">
        <f t="shared" ref="M1778:M1780" si="1879">IF(J1778=0,0,(K1778)/J1778)</f>
        <v>135</v>
      </c>
      <c r="N1778" s="269">
        <f t="shared" si="1877"/>
        <v>133.125</v>
      </c>
      <c r="O1778" s="266">
        <v>51</v>
      </c>
      <c r="P1778" s="167">
        <f t="shared" ref="P1778:R1778" si="1880">P1777</f>
        <v>30</v>
      </c>
      <c r="Q1778" s="167">
        <f t="shared" si="1880"/>
        <v>1</v>
      </c>
      <c r="R1778" s="167">
        <f t="shared" si="1880"/>
        <v>64778</v>
      </c>
      <c r="S1778" s="142"/>
    </row>
    <row r="1779" spans="1:19">
      <c r="A1779" s="284">
        <f>A1778+7</f>
        <v>43150</v>
      </c>
      <c r="B1779" s="285">
        <v>1</v>
      </c>
      <c r="C1779" s="28" t="s">
        <v>969</v>
      </c>
      <c r="D1779" s="66" t="s">
        <v>965</v>
      </c>
      <c r="E1779" s="66"/>
      <c r="F1779" s="277">
        <v>174</v>
      </c>
      <c r="G1779" s="66" t="s">
        <v>670</v>
      </c>
      <c r="H1779" s="285">
        <f>H1778+1</f>
        <v>63</v>
      </c>
      <c r="I1779" s="65">
        <v>15</v>
      </c>
      <c r="J1779" s="192">
        <v>16</v>
      </c>
      <c r="K1779" s="192">
        <f>J1779*135</f>
        <v>2160</v>
      </c>
      <c r="L1779" s="193">
        <v>25</v>
      </c>
      <c r="M1779" s="194">
        <f t="shared" si="1879"/>
        <v>135</v>
      </c>
      <c r="N1779" s="242">
        <f>IF(J1779=0,0,(K1779-L1779)/J1779)</f>
        <v>133.4375</v>
      </c>
      <c r="O1779" s="192">
        <v>699</v>
      </c>
      <c r="P1779" s="285">
        <f>COUNTA(C1779:C1808)</f>
        <v>30</v>
      </c>
      <c r="Q1779" s="285">
        <v>1</v>
      </c>
      <c r="R1779" s="285">
        <f>SUM(K1779:K1808)</f>
        <v>62233</v>
      </c>
      <c r="S1779" s="410">
        <f>SUM(L1779:L1808)</f>
        <v>979</v>
      </c>
    </row>
    <row r="1780" spans="1:19">
      <c r="A1780" s="284">
        <f>A1779</f>
        <v>43150</v>
      </c>
      <c r="B1780" s="285">
        <f>B1779+1</f>
        <v>2</v>
      </c>
      <c r="C1780" s="28" t="s">
        <v>1009</v>
      </c>
      <c r="D1780" s="66" t="s">
        <v>1009</v>
      </c>
      <c r="E1780" s="66"/>
      <c r="F1780" s="277">
        <v>139</v>
      </c>
      <c r="G1780" s="109" t="s">
        <v>670</v>
      </c>
      <c r="H1780" s="285">
        <f>H1779</f>
        <v>63</v>
      </c>
      <c r="I1780" s="65">
        <v>5</v>
      </c>
      <c r="J1780" s="192">
        <v>16</v>
      </c>
      <c r="K1780" s="192">
        <f t="shared" ref="K1780:K1786" si="1881">J1780*135</f>
        <v>2160</v>
      </c>
      <c r="L1780" s="193">
        <v>0</v>
      </c>
      <c r="M1780" s="194">
        <f t="shared" si="1879"/>
        <v>135</v>
      </c>
      <c r="N1780" s="242">
        <f>IF(J1780=0,0,(K1780-L1780)/J1780)</f>
        <v>135</v>
      </c>
      <c r="O1780" s="192">
        <v>1099</v>
      </c>
      <c r="P1780" s="285">
        <f>P1779</f>
        <v>30</v>
      </c>
      <c r="Q1780" s="285">
        <f>Q1779</f>
        <v>1</v>
      </c>
      <c r="R1780" s="285">
        <f>R1779</f>
        <v>62233</v>
      </c>
      <c r="S1780" s="66" t="s">
        <v>744</v>
      </c>
    </row>
    <row r="1781" spans="1:19">
      <c r="A1781" s="284">
        <f t="shared" ref="A1781:A1808" si="1882">A1780</f>
        <v>43150</v>
      </c>
      <c r="B1781" s="285">
        <f t="shared" ref="B1781:B1808" si="1883">B1780+1</f>
        <v>3</v>
      </c>
      <c r="C1781" s="125" t="s">
        <v>402</v>
      </c>
      <c r="D1781" s="125" t="s">
        <v>551</v>
      </c>
      <c r="E1781" s="66" t="s">
        <v>545</v>
      </c>
      <c r="F1781" s="173">
        <v>126</v>
      </c>
      <c r="G1781" s="109" t="s">
        <v>670</v>
      </c>
      <c r="H1781" s="285">
        <f t="shared" ref="H1781:H1808" si="1884">H1780</f>
        <v>63</v>
      </c>
      <c r="I1781" s="65">
        <v>52</v>
      </c>
      <c r="J1781" s="192">
        <v>16</v>
      </c>
      <c r="K1781" s="192">
        <f t="shared" si="1881"/>
        <v>2160</v>
      </c>
      <c r="L1781" s="193">
        <v>5</v>
      </c>
      <c r="M1781" s="194">
        <f>IF(J1781=0,0,(K1781)/J1781)</f>
        <v>135</v>
      </c>
      <c r="N1781" s="242">
        <f t="shared" ref="N1781" si="1885">IF(J1781=0,0,(K1781-L1781)/J1781)</f>
        <v>134.6875</v>
      </c>
      <c r="O1781" s="192">
        <v>312</v>
      </c>
      <c r="P1781" s="285">
        <f t="shared" ref="P1781:R1781" si="1886">P1780</f>
        <v>30</v>
      </c>
      <c r="Q1781" s="285">
        <f t="shared" si="1886"/>
        <v>1</v>
      </c>
      <c r="R1781" s="285">
        <f t="shared" si="1886"/>
        <v>62233</v>
      </c>
      <c r="S1781" s="194">
        <f>AVERAGE(M1779:M1808)</f>
        <v>134.99583333333334</v>
      </c>
    </row>
    <row r="1782" spans="1:19">
      <c r="A1782" s="284">
        <f t="shared" si="1882"/>
        <v>43150</v>
      </c>
      <c r="B1782" s="285">
        <f t="shared" si="1883"/>
        <v>4</v>
      </c>
      <c r="C1782" s="125" t="s">
        <v>911</v>
      </c>
      <c r="D1782" s="97"/>
      <c r="E1782" s="97"/>
      <c r="F1782" s="173">
        <v>125</v>
      </c>
      <c r="G1782" s="109" t="s">
        <v>670</v>
      </c>
      <c r="H1782" s="285">
        <f t="shared" si="1884"/>
        <v>63</v>
      </c>
      <c r="I1782" s="65">
        <v>23</v>
      </c>
      <c r="J1782" s="192">
        <v>16</v>
      </c>
      <c r="K1782" s="192">
        <f t="shared" si="1881"/>
        <v>2160</v>
      </c>
      <c r="L1782" s="193">
        <v>13</v>
      </c>
      <c r="M1782" s="194">
        <f>IF(J1782=0,0,(K1782)/J1782)</f>
        <v>135</v>
      </c>
      <c r="N1782" s="242">
        <f>IF(J1782=0,0,(K1782-L1782)/J1782)</f>
        <v>134.1875</v>
      </c>
      <c r="O1782" s="192">
        <v>256</v>
      </c>
      <c r="P1782" s="285">
        <f t="shared" ref="P1782:R1782" si="1887">P1781</f>
        <v>30</v>
      </c>
      <c r="Q1782" s="285">
        <f t="shared" si="1887"/>
        <v>1</v>
      </c>
      <c r="R1782" s="285">
        <f t="shared" si="1887"/>
        <v>62233</v>
      </c>
      <c r="S1782" s="66" t="s">
        <v>760</v>
      </c>
    </row>
    <row r="1783" spans="1:19">
      <c r="A1783" s="284">
        <f t="shared" si="1882"/>
        <v>43150</v>
      </c>
      <c r="B1783" s="285">
        <f t="shared" si="1883"/>
        <v>5</v>
      </c>
      <c r="C1783" s="125" t="s">
        <v>920</v>
      </c>
      <c r="D1783" s="66" t="s">
        <v>927</v>
      </c>
      <c r="E1783" s="66" t="s">
        <v>545</v>
      </c>
      <c r="F1783" s="101">
        <v>117</v>
      </c>
      <c r="G1783" s="66" t="s">
        <v>670</v>
      </c>
      <c r="H1783" s="285">
        <f t="shared" si="1884"/>
        <v>63</v>
      </c>
      <c r="I1783" s="65">
        <v>24</v>
      </c>
      <c r="J1783" s="192">
        <v>15</v>
      </c>
      <c r="K1783" s="192">
        <f t="shared" si="1881"/>
        <v>2025</v>
      </c>
      <c r="L1783" s="193">
        <v>32</v>
      </c>
      <c r="M1783" s="194">
        <f t="shared" ref="M1783:M1785" si="1888">IF(J1783=0,0,(K1783)/J1783)</f>
        <v>135</v>
      </c>
      <c r="N1783" s="242">
        <f>IF(J1783=0,0,(K1783-L1783)/J1783)</f>
        <v>132.86666666666667</v>
      </c>
      <c r="O1783" s="192">
        <v>28</v>
      </c>
      <c r="P1783" s="285">
        <f t="shared" ref="P1783:R1783" si="1889">P1782</f>
        <v>30</v>
      </c>
      <c r="Q1783" s="285">
        <f t="shared" si="1889"/>
        <v>1</v>
      </c>
      <c r="R1783" s="285">
        <f t="shared" si="1889"/>
        <v>62233</v>
      </c>
      <c r="S1783" s="194">
        <f>AVERAGE(F1779:F1808)</f>
        <v>101.1</v>
      </c>
    </row>
    <row r="1784" spans="1:19">
      <c r="A1784" s="284">
        <f t="shared" si="1882"/>
        <v>43150</v>
      </c>
      <c r="B1784" s="285">
        <f t="shared" si="1883"/>
        <v>6</v>
      </c>
      <c r="C1784" s="125" t="s">
        <v>1006</v>
      </c>
      <c r="D1784" s="66" t="s">
        <v>1006</v>
      </c>
      <c r="E1784" s="66"/>
      <c r="F1784" s="101">
        <v>112</v>
      </c>
      <c r="G1784" s="66" t="s">
        <v>670</v>
      </c>
      <c r="H1784" s="285">
        <f t="shared" si="1884"/>
        <v>63</v>
      </c>
      <c r="I1784" s="65">
        <v>6</v>
      </c>
      <c r="J1784" s="192">
        <v>16</v>
      </c>
      <c r="K1784" s="192">
        <f t="shared" si="1881"/>
        <v>2160</v>
      </c>
      <c r="L1784" s="193">
        <v>11</v>
      </c>
      <c r="M1784" s="194">
        <f t="shared" si="1888"/>
        <v>135</v>
      </c>
      <c r="N1784" s="242">
        <f>IF(J1784=0,0,(K1784-L1784)/J1784)</f>
        <v>134.3125</v>
      </c>
      <c r="O1784" s="192">
        <v>246</v>
      </c>
      <c r="P1784" s="285">
        <f t="shared" ref="P1784:R1784" si="1890">P1783</f>
        <v>30</v>
      </c>
      <c r="Q1784" s="285">
        <f t="shared" si="1890"/>
        <v>1</v>
      </c>
      <c r="R1784" s="285">
        <f t="shared" si="1890"/>
        <v>62233</v>
      </c>
      <c r="S1784" s="66" t="s">
        <v>791</v>
      </c>
    </row>
    <row r="1785" spans="1:19">
      <c r="A1785" s="284">
        <f t="shared" si="1882"/>
        <v>43150</v>
      </c>
      <c r="B1785" s="285">
        <f t="shared" si="1883"/>
        <v>7</v>
      </c>
      <c r="C1785" s="454" t="s">
        <v>1014</v>
      </c>
      <c r="D1785" s="454" t="s">
        <v>1014</v>
      </c>
      <c r="E1785" s="127"/>
      <c r="F1785" s="101">
        <v>111</v>
      </c>
      <c r="G1785" s="28" t="s">
        <v>535</v>
      </c>
      <c r="H1785" s="285">
        <f t="shared" si="1884"/>
        <v>63</v>
      </c>
      <c r="I1785" s="65">
        <v>1</v>
      </c>
      <c r="J1785" s="192">
        <v>16</v>
      </c>
      <c r="K1785" s="192">
        <f t="shared" si="1881"/>
        <v>2160</v>
      </c>
      <c r="L1785" s="193">
        <v>11</v>
      </c>
      <c r="M1785" s="194">
        <f t="shared" si="1888"/>
        <v>135</v>
      </c>
      <c r="N1785" s="242">
        <f>IF(J1785=0,0,(K1785-L1785)/J1785)</f>
        <v>134.3125</v>
      </c>
      <c r="O1785" s="192">
        <v>292</v>
      </c>
      <c r="P1785" s="285">
        <f t="shared" ref="P1785:R1785" si="1891">P1784</f>
        <v>30</v>
      </c>
      <c r="Q1785" s="285">
        <f t="shared" si="1891"/>
        <v>1</v>
      </c>
      <c r="R1785" s="285">
        <f t="shared" si="1891"/>
        <v>62233</v>
      </c>
      <c r="S1785" s="194">
        <f>S1781*P1779*16</f>
        <v>64798</v>
      </c>
    </row>
    <row r="1786" spans="1:19">
      <c r="A1786" s="284">
        <f t="shared" si="1882"/>
        <v>43150</v>
      </c>
      <c r="B1786" s="285">
        <f t="shared" si="1883"/>
        <v>8</v>
      </c>
      <c r="C1786" s="125" t="s">
        <v>588</v>
      </c>
      <c r="D1786" s="66" t="s">
        <v>926</v>
      </c>
      <c r="E1786" s="66" t="s">
        <v>545</v>
      </c>
      <c r="F1786" s="101">
        <v>110</v>
      </c>
      <c r="G1786" s="66" t="s">
        <v>670</v>
      </c>
      <c r="H1786" s="285">
        <f t="shared" si="1884"/>
        <v>63</v>
      </c>
      <c r="I1786" s="65">
        <v>33</v>
      </c>
      <c r="J1786" s="192">
        <v>16</v>
      </c>
      <c r="K1786" s="192">
        <f t="shared" si="1881"/>
        <v>2160</v>
      </c>
      <c r="L1786" s="193">
        <v>11</v>
      </c>
      <c r="M1786" s="194">
        <f>IF(J1786=0,0,(K1786)/J1786)</f>
        <v>135</v>
      </c>
      <c r="N1786" s="242">
        <f>IF(J1786=0,0,(K1786-L1786)/J1786)</f>
        <v>134.3125</v>
      </c>
      <c r="O1786" s="192">
        <v>497</v>
      </c>
      <c r="P1786" s="285">
        <f t="shared" ref="P1786:R1786" si="1892">P1785</f>
        <v>30</v>
      </c>
      <c r="Q1786" s="285">
        <f t="shared" si="1892"/>
        <v>1</v>
      </c>
      <c r="R1786" s="285">
        <f t="shared" si="1892"/>
        <v>62233</v>
      </c>
      <c r="S1786" s="66" t="s">
        <v>771</v>
      </c>
    </row>
    <row r="1787" spans="1:19">
      <c r="A1787" s="284">
        <f t="shared" si="1882"/>
        <v>43150</v>
      </c>
      <c r="B1787" s="285">
        <f t="shared" si="1883"/>
        <v>9</v>
      </c>
      <c r="C1787" s="125" t="s">
        <v>967</v>
      </c>
      <c r="D1787" s="66" t="s">
        <v>967</v>
      </c>
      <c r="E1787" s="66" t="s">
        <v>545</v>
      </c>
      <c r="F1787" s="101">
        <v>109</v>
      </c>
      <c r="G1787" s="66" t="s">
        <v>670</v>
      </c>
      <c r="H1787" s="285">
        <f t="shared" si="1884"/>
        <v>63</v>
      </c>
      <c r="I1787" s="65">
        <v>11</v>
      </c>
      <c r="J1787" s="192">
        <v>16</v>
      </c>
      <c r="K1787" s="192">
        <v>2160</v>
      </c>
      <c r="L1787" s="193">
        <v>47</v>
      </c>
      <c r="M1787" s="194">
        <f>IF(J1787=0,0,(K1787)/J1787)</f>
        <v>135</v>
      </c>
      <c r="N1787" s="242">
        <f>IF(J1787=0,0,(K1787-L1787)/J1787)</f>
        <v>132.0625</v>
      </c>
      <c r="O1787" s="192">
        <v>663</v>
      </c>
      <c r="P1787" s="285">
        <f t="shared" ref="P1787:R1787" si="1893">P1786</f>
        <v>30</v>
      </c>
      <c r="Q1787" s="285">
        <f t="shared" si="1893"/>
        <v>1</v>
      </c>
      <c r="R1787" s="285">
        <f t="shared" si="1893"/>
        <v>62233</v>
      </c>
      <c r="S1787" s="66"/>
    </row>
    <row r="1788" spans="1:19">
      <c r="A1788" s="284">
        <f t="shared" si="1882"/>
        <v>43150</v>
      </c>
      <c r="B1788" s="285">
        <f t="shared" si="1883"/>
        <v>10</v>
      </c>
      <c r="C1788" s="125" t="s">
        <v>613</v>
      </c>
      <c r="D1788" s="66" t="s">
        <v>589</v>
      </c>
      <c r="E1788" s="66" t="s">
        <v>817</v>
      </c>
      <c r="F1788" s="173">
        <v>105</v>
      </c>
      <c r="G1788" s="66" t="s">
        <v>670</v>
      </c>
      <c r="H1788" s="285">
        <f t="shared" si="1884"/>
        <v>63</v>
      </c>
      <c r="I1788" s="65">
        <v>35</v>
      </c>
      <c r="J1788" s="192">
        <v>16</v>
      </c>
      <c r="K1788" s="192">
        <f t="shared" ref="K1788:K1800" si="1894">J1788*135</f>
        <v>2160</v>
      </c>
      <c r="L1788" s="193">
        <v>0</v>
      </c>
      <c r="M1788" s="194">
        <f t="shared" ref="M1788:M1790" si="1895">IF(J1788=0,0,(K1788)/J1788)</f>
        <v>135</v>
      </c>
      <c r="N1788" s="242">
        <f t="shared" ref="N1788:N1790" si="1896">IF(J1788=0,0,(K1788-L1788)/J1788)</f>
        <v>135</v>
      </c>
      <c r="O1788" s="192">
        <v>74</v>
      </c>
      <c r="P1788" s="285">
        <f t="shared" ref="P1788:R1788" si="1897">P1787</f>
        <v>30</v>
      </c>
      <c r="Q1788" s="285">
        <f t="shared" si="1897"/>
        <v>1</v>
      </c>
      <c r="R1788" s="285">
        <f t="shared" si="1897"/>
        <v>62233</v>
      </c>
      <c r="S1788" s="194">
        <f>AVERAGE(I1779:I1808)</f>
        <v>24.6</v>
      </c>
    </row>
    <row r="1789" spans="1:19">
      <c r="A1789" s="284">
        <f t="shared" si="1882"/>
        <v>43150</v>
      </c>
      <c r="B1789" s="285">
        <f t="shared" si="1883"/>
        <v>11</v>
      </c>
      <c r="C1789" s="125" t="s">
        <v>597</v>
      </c>
      <c r="D1789" s="66" t="s">
        <v>618</v>
      </c>
      <c r="E1789" s="66" t="s">
        <v>545</v>
      </c>
      <c r="F1789" s="277">
        <v>104</v>
      </c>
      <c r="G1789" s="66" t="s">
        <v>670</v>
      </c>
      <c r="H1789" s="285">
        <f t="shared" si="1884"/>
        <v>63</v>
      </c>
      <c r="I1789" s="65">
        <v>62</v>
      </c>
      <c r="J1789" s="192">
        <v>16</v>
      </c>
      <c r="K1789" s="192">
        <f t="shared" si="1894"/>
        <v>2160</v>
      </c>
      <c r="L1789" s="193">
        <v>36</v>
      </c>
      <c r="M1789" s="194">
        <f t="shared" si="1895"/>
        <v>135</v>
      </c>
      <c r="N1789" s="242">
        <f t="shared" si="1896"/>
        <v>132.75</v>
      </c>
      <c r="O1789" s="192">
        <v>36</v>
      </c>
      <c r="P1789" s="285">
        <f t="shared" ref="P1789:R1789" si="1898">P1788</f>
        <v>30</v>
      </c>
      <c r="Q1789" s="285">
        <f t="shared" si="1898"/>
        <v>1</v>
      </c>
      <c r="R1789" s="285">
        <f t="shared" si="1898"/>
        <v>62233</v>
      </c>
      <c r="S1789" s="66"/>
    </row>
    <row r="1790" spans="1:19">
      <c r="A1790" s="284">
        <f t="shared" si="1882"/>
        <v>43150</v>
      </c>
      <c r="B1790" s="285">
        <f t="shared" si="1883"/>
        <v>12</v>
      </c>
      <c r="C1790" s="125" t="s">
        <v>36</v>
      </c>
      <c r="D1790" s="66" t="s">
        <v>816</v>
      </c>
      <c r="E1790" s="66" t="s">
        <v>817</v>
      </c>
      <c r="F1790" s="173">
        <v>104</v>
      </c>
      <c r="G1790" s="66" t="s">
        <v>670</v>
      </c>
      <c r="H1790" s="285">
        <f t="shared" si="1884"/>
        <v>63</v>
      </c>
      <c r="I1790" s="65">
        <v>62</v>
      </c>
      <c r="J1790" s="192">
        <v>16</v>
      </c>
      <c r="K1790" s="192">
        <f t="shared" si="1894"/>
        <v>2160</v>
      </c>
      <c r="L1790" s="193">
        <v>81</v>
      </c>
      <c r="M1790" s="194">
        <f t="shared" si="1895"/>
        <v>135</v>
      </c>
      <c r="N1790" s="242">
        <f t="shared" si="1896"/>
        <v>129.9375</v>
      </c>
      <c r="O1790" s="192">
        <v>179</v>
      </c>
      <c r="P1790" s="285">
        <f t="shared" ref="P1790:R1790" si="1899">P1789</f>
        <v>30</v>
      </c>
      <c r="Q1790" s="285">
        <f t="shared" si="1899"/>
        <v>1</v>
      </c>
      <c r="R1790" s="285">
        <f t="shared" si="1899"/>
        <v>62233</v>
      </c>
      <c r="S1790" s="66"/>
    </row>
    <row r="1791" spans="1:19">
      <c r="A1791" s="284">
        <f t="shared" si="1882"/>
        <v>43150</v>
      </c>
      <c r="B1791" s="285">
        <f t="shared" si="1883"/>
        <v>13</v>
      </c>
      <c r="C1791" s="125" t="s">
        <v>924</v>
      </c>
      <c r="D1791" s="66" t="s">
        <v>924</v>
      </c>
      <c r="E1791" s="66" t="s">
        <v>545</v>
      </c>
      <c r="F1791" s="101">
        <v>103</v>
      </c>
      <c r="G1791" s="66" t="s">
        <v>670</v>
      </c>
      <c r="H1791" s="285">
        <f t="shared" si="1884"/>
        <v>63</v>
      </c>
      <c r="I1791" s="65">
        <v>26</v>
      </c>
      <c r="J1791" s="192">
        <v>16</v>
      </c>
      <c r="K1791" s="192">
        <f t="shared" si="1894"/>
        <v>2160</v>
      </c>
      <c r="L1791" s="193">
        <v>0</v>
      </c>
      <c r="M1791" s="194">
        <f>IF(J1791=0,0,(K1791)/J1791)</f>
        <v>135</v>
      </c>
      <c r="N1791" s="242">
        <f>IF(J1791=0,0,(K1791-L1791)/J1791)</f>
        <v>135</v>
      </c>
      <c r="O1791" s="192">
        <v>374</v>
      </c>
      <c r="P1791" s="285">
        <f t="shared" ref="P1791:R1791" si="1900">P1790</f>
        <v>30</v>
      </c>
      <c r="Q1791" s="285">
        <f t="shared" si="1900"/>
        <v>1</v>
      </c>
      <c r="R1791" s="285">
        <f t="shared" si="1900"/>
        <v>62233</v>
      </c>
      <c r="S1791" s="66"/>
    </row>
    <row r="1792" spans="1:19">
      <c r="A1792" s="284">
        <f t="shared" si="1882"/>
        <v>43150</v>
      </c>
      <c r="B1792" s="285">
        <f t="shared" si="1883"/>
        <v>14</v>
      </c>
      <c r="C1792" s="66" t="s">
        <v>921</v>
      </c>
      <c r="D1792" s="66" t="s">
        <v>925</v>
      </c>
      <c r="E1792" s="66" t="s">
        <v>545</v>
      </c>
      <c r="F1792" s="101">
        <v>99</v>
      </c>
      <c r="G1792" s="66" t="s">
        <v>670</v>
      </c>
      <c r="H1792" s="285">
        <f t="shared" si="1884"/>
        <v>63</v>
      </c>
      <c r="I1792" s="65">
        <v>38</v>
      </c>
      <c r="J1792" s="192">
        <v>16</v>
      </c>
      <c r="K1792" s="192">
        <f t="shared" si="1894"/>
        <v>2160</v>
      </c>
      <c r="L1792" s="193">
        <v>68</v>
      </c>
      <c r="M1792" s="194">
        <f t="shared" ref="M1792:M1794" si="1901">IF(J1792=0,0,(K1792)/J1792)</f>
        <v>135</v>
      </c>
      <c r="N1792" s="242">
        <f t="shared" ref="N1792:N1794" si="1902">IF(J1792=0,0,(K1792-L1792)/J1792)</f>
        <v>130.75</v>
      </c>
      <c r="O1792" s="192">
        <v>99</v>
      </c>
      <c r="P1792" s="285">
        <f t="shared" ref="P1792:R1792" si="1903">P1791</f>
        <v>30</v>
      </c>
      <c r="Q1792" s="285">
        <f t="shared" si="1903"/>
        <v>1</v>
      </c>
      <c r="R1792" s="285">
        <f t="shared" si="1903"/>
        <v>62233</v>
      </c>
      <c r="S1792" s="66"/>
    </row>
    <row r="1793" spans="1:19">
      <c r="A1793" s="284">
        <f t="shared" si="1882"/>
        <v>43150</v>
      </c>
      <c r="B1793" s="285">
        <f t="shared" si="1883"/>
        <v>15</v>
      </c>
      <c r="C1793" s="66" t="s">
        <v>986</v>
      </c>
      <c r="D1793" s="66"/>
      <c r="E1793" s="66"/>
      <c r="F1793" s="173">
        <v>97</v>
      </c>
      <c r="G1793" s="66" t="s">
        <v>343</v>
      </c>
      <c r="H1793" s="285">
        <f t="shared" si="1884"/>
        <v>63</v>
      </c>
      <c r="I1793" s="247">
        <v>12</v>
      </c>
      <c r="J1793" s="192">
        <v>16</v>
      </c>
      <c r="K1793" s="192">
        <f t="shared" si="1894"/>
        <v>2160</v>
      </c>
      <c r="L1793" s="193">
        <v>45</v>
      </c>
      <c r="M1793" s="250">
        <f t="shared" si="1901"/>
        <v>135</v>
      </c>
      <c r="N1793" s="251">
        <f t="shared" si="1902"/>
        <v>132.1875</v>
      </c>
      <c r="O1793" s="192">
        <v>159</v>
      </c>
      <c r="P1793" s="285">
        <f t="shared" ref="P1793:R1793" si="1904">P1792</f>
        <v>30</v>
      </c>
      <c r="Q1793" s="285">
        <f t="shared" si="1904"/>
        <v>1</v>
      </c>
      <c r="R1793" s="285">
        <f t="shared" si="1904"/>
        <v>62233</v>
      </c>
      <c r="S1793" s="66"/>
    </row>
    <row r="1794" spans="1:19">
      <c r="A1794" s="284">
        <f t="shared" si="1882"/>
        <v>43150</v>
      </c>
      <c r="B1794" s="285">
        <f t="shared" si="1883"/>
        <v>16</v>
      </c>
      <c r="C1794" s="360" t="s">
        <v>1001</v>
      </c>
      <c r="D1794" s="130" t="s">
        <v>1001</v>
      </c>
      <c r="E1794" s="130"/>
      <c r="F1794" s="101">
        <v>99</v>
      </c>
      <c r="G1794" s="66" t="s">
        <v>670</v>
      </c>
      <c r="H1794" s="285">
        <f t="shared" si="1884"/>
        <v>63</v>
      </c>
      <c r="I1794" s="65">
        <v>7</v>
      </c>
      <c r="J1794" s="192">
        <v>16</v>
      </c>
      <c r="K1794" s="192">
        <f t="shared" si="1894"/>
        <v>2160</v>
      </c>
      <c r="L1794" s="193">
        <v>40</v>
      </c>
      <c r="M1794" s="194">
        <f t="shared" si="1901"/>
        <v>135</v>
      </c>
      <c r="N1794" s="242">
        <f t="shared" si="1902"/>
        <v>132.5</v>
      </c>
      <c r="O1794" s="192">
        <v>350</v>
      </c>
      <c r="P1794" s="285">
        <f t="shared" ref="P1794:R1794" si="1905">P1793</f>
        <v>30</v>
      </c>
      <c r="Q1794" s="285">
        <f t="shared" si="1905"/>
        <v>1</v>
      </c>
      <c r="R1794" s="285">
        <f t="shared" si="1905"/>
        <v>62233</v>
      </c>
      <c r="S1794" s="66"/>
    </row>
    <row r="1795" spans="1:19">
      <c r="A1795" s="284">
        <f t="shared" si="1882"/>
        <v>43150</v>
      </c>
      <c r="B1795" s="285">
        <f t="shared" si="1883"/>
        <v>17</v>
      </c>
      <c r="C1795" s="66" t="s">
        <v>984</v>
      </c>
      <c r="D1795" s="66"/>
      <c r="E1795" s="66"/>
      <c r="F1795" s="300">
        <v>98</v>
      </c>
      <c r="G1795" s="66" t="s">
        <v>670</v>
      </c>
      <c r="H1795" s="285">
        <f t="shared" si="1884"/>
        <v>63</v>
      </c>
      <c r="I1795" s="247">
        <v>12</v>
      </c>
      <c r="J1795" s="192">
        <v>16</v>
      </c>
      <c r="K1795" s="192">
        <f t="shared" si="1894"/>
        <v>2160</v>
      </c>
      <c r="L1795" s="193">
        <v>0</v>
      </c>
      <c r="M1795" s="250">
        <f>IF(J1795=0,0,(K1795)/J1795)</f>
        <v>135</v>
      </c>
      <c r="N1795" s="251">
        <f>IF(J1795=0,0,(K1795-L1795)/J1795)</f>
        <v>135</v>
      </c>
      <c r="O1795" s="192">
        <v>293</v>
      </c>
      <c r="P1795" s="285">
        <f t="shared" ref="P1795:R1795" si="1906">P1794</f>
        <v>30</v>
      </c>
      <c r="Q1795" s="285">
        <f t="shared" si="1906"/>
        <v>1</v>
      </c>
      <c r="R1795" s="285">
        <f t="shared" si="1906"/>
        <v>62233</v>
      </c>
      <c r="S1795" s="66"/>
    </row>
    <row r="1796" spans="1:19">
      <c r="A1796" s="284">
        <f t="shared" si="1882"/>
        <v>43150</v>
      </c>
      <c r="B1796" s="285">
        <f t="shared" si="1883"/>
        <v>18</v>
      </c>
      <c r="C1796" s="28" t="s">
        <v>381</v>
      </c>
      <c r="D1796" s="66" t="s">
        <v>928</v>
      </c>
      <c r="E1796" s="66" t="s">
        <v>545</v>
      </c>
      <c r="F1796" s="101">
        <v>97</v>
      </c>
      <c r="G1796" s="66" t="s">
        <v>670</v>
      </c>
      <c r="H1796" s="285">
        <f t="shared" si="1884"/>
        <v>63</v>
      </c>
      <c r="I1796" s="65">
        <v>57</v>
      </c>
      <c r="J1796" s="192">
        <v>16</v>
      </c>
      <c r="K1796" s="192">
        <f t="shared" si="1894"/>
        <v>2160</v>
      </c>
      <c r="L1796" s="193">
        <v>5</v>
      </c>
      <c r="M1796" s="194">
        <f t="shared" ref="M1796:M1798" si="1907">IF(J1796=0,0,(K1796)/J1796)</f>
        <v>135</v>
      </c>
      <c r="N1796" s="242">
        <f t="shared" ref="N1796:N1798" si="1908">IF(J1796=0,0,(K1796-L1796)/J1796)</f>
        <v>134.6875</v>
      </c>
      <c r="O1796" s="192">
        <v>182</v>
      </c>
      <c r="P1796" s="285">
        <f t="shared" ref="P1796:R1796" si="1909">P1795</f>
        <v>30</v>
      </c>
      <c r="Q1796" s="285">
        <f t="shared" si="1909"/>
        <v>1</v>
      </c>
      <c r="R1796" s="285">
        <f t="shared" si="1909"/>
        <v>62233</v>
      </c>
      <c r="S1796" s="66"/>
    </row>
    <row r="1797" spans="1:19">
      <c r="A1797" s="284">
        <f t="shared" si="1882"/>
        <v>43150</v>
      </c>
      <c r="B1797" s="285">
        <f t="shared" si="1883"/>
        <v>19</v>
      </c>
      <c r="C1797" s="407" t="s">
        <v>579</v>
      </c>
      <c r="D1797" s="111" t="s">
        <v>397</v>
      </c>
      <c r="E1797" s="111" t="s">
        <v>810</v>
      </c>
      <c r="F1797" s="278">
        <v>97</v>
      </c>
      <c r="G1797" s="66" t="s">
        <v>670</v>
      </c>
      <c r="H1797" s="285">
        <f t="shared" si="1884"/>
        <v>63</v>
      </c>
      <c r="I1797" s="247">
        <v>45</v>
      </c>
      <c r="J1797" s="192">
        <v>16</v>
      </c>
      <c r="K1797" s="192">
        <f t="shared" si="1894"/>
        <v>2160</v>
      </c>
      <c r="L1797" s="193">
        <v>0</v>
      </c>
      <c r="M1797" s="250">
        <f t="shared" si="1907"/>
        <v>135</v>
      </c>
      <c r="N1797" s="251">
        <f t="shared" si="1908"/>
        <v>135</v>
      </c>
      <c r="O1797" s="192">
        <v>295</v>
      </c>
      <c r="P1797" s="285">
        <f t="shared" ref="P1797:R1797" si="1910">P1796</f>
        <v>30</v>
      </c>
      <c r="Q1797" s="285">
        <f t="shared" si="1910"/>
        <v>1</v>
      </c>
      <c r="R1797" s="285">
        <f t="shared" si="1910"/>
        <v>62233</v>
      </c>
      <c r="S1797" s="66"/>
    </row>
    <row r="1798" spans="1:19">
      <c r="A1798" s="284">
        <f t="shared" si="1882"/>
        <v>43150</v>
      </c>
      <c r="B1798" s="285">
        <f t="shared" si="1883"/>
        <v>20</v>
      </c>
      <c r="C1798" s="66" t="s">
        <v>577</v>
      </c>
      <c r="D1798" s="66" t="s">
        <v>577</v>
      </c>
      <c r="E1798" s="66" t="s">
        <v>545</v>
      </c>
      <c r="F1798" s="278">
        <v>95</v>
      </c>
      <c r="G1798" s="66" t="s">
        <v>670</v>
      </c>
      <c r="H1798" s="285">
        <f t="shared" si="1884"/>
        <v>63</v>
      </c>
      <c r="I1798" s="247">
        <v>35</v>
      </c>
      <c r="J1798" s="192">
        <v>16</v>
      </c>
      <c r="K1798" s="192">
        <f t="shared" si="1894"/>
        <v>2160</v>
      </c>
      <c r="L1798" s="193">
        <v>45</v>
      </c>
      <c r="M1798" s="250">
        <f t="shared" si="1907"/>
        <v>135</v>
      </c>
      <c r="N1798" s="251">
        <f t="shared" si="1908"/>
        <v>132.1875</v>
      </c>
      <c r="O1798" s="192">
        <v>326</v>
      </c>
      <c r="P1798" s="285">
        <f t="shared" ref="P1798:R1798" si="1911">P1797</f>
        <v>30</v>
      </c>
      <c r="Q1798" s="285">
        <f t="shared" si="1911"/>
        <v>1</v>
      </c>
      <c r="R1798" s="285">
        <f t="shared" si="1911"/>
        <v>62233</v>
      </c>
      <c r="S1798" s="66"/>
    </row>
    <row r="1799" spans="1:19">
      <c r="A1799" s="284">
        <f t="shared" si="1882"/>
        <v>43150</v>
      </c>
      <c r="B1799" s="285">
        <f t="shared" si="1883"/>
        <v>21</v>
      </c>
      <c r="C1799" s="66" t="s">
        <v>1012</v>
      </c>
      <c r="D1799" s="66" t="s">
        <v>1012</v>
      </c>
      <c r="E1799" s="66"/>
      <c r="F1799" s="432">
        <v>92</v>
      </c>
      <c r="G1799" s="66" t="s">
        <v>670</v>
      </c>
      <c r="H1799" s="285">
        <f t="shared" si="1884"/>
        <v>63</v>
      </c>
      <c r="I1799" s="65">
        <v>5</v>
      </c>
      <c r="J1799" s="192">
        <v>16</v>
      </c>
      <c r="K1799" s="192">
        <f t="shared" si="1894"/>
        <v>2160</v>
      </c>
      <c r="L1799" s="193">
        <v>38</v>
      </c>
      <c r="M1799" s="194">
        <f>IF(J1799=0,0,(K1799)/J1799)</f>
        <v>135</v>
      </c>
      <c r="N1799" s="242">
        <f>IF(J1799=0,0,(K1799-L1799)/J1799)</f>
        <v>132.625</v>
      </c>
      <c r="O1799" s="192">
        <v>383</v>
      </c>
      <c r="P1799" s="285">
        <f t="shared" ref="P1799:R1799" si="1912">P1798</f>
        <v>30</v>
      </c>
      <c r="Q1799" s="285">
        <f t="shared" si="1912"/>
        <v>1</v>
      </c>
      <c r="R1799" s="285">
        <f t="shared" si="1912"/>
        <v>62233</v>
      </c>
      <c r="S1799" s="66"/>
    </row>
    <row r="1800" spans="1:19">
      <c r="A1800" s="284">
        <f t="shared" si="1882"/>
        <v>43150</v>
      </c>
      <c r="B1800" s="285">
        <f t="shared" si="1883"/>
        <v>22</v>
      </c>
      <c r="C1800" s="66" t="s">
        <v>956</v>
      </c>
      <c r="D1800" s="66"/>
      <c r="E1800" s="66"/>
      <c r="F1800" s="300">
        <v>91</v>
      </c>
      <c r="G1800" s="66" t="s">
        <v>670</v>
      </c>
      <c r="H1800" s="285">
        <f t="shared" si="1884"/>
        <v>63</v>
      </c>
      <c r="I1800" s="247">
        <v>13</v>
      </c>
      <c r="J1800" s="192">
        <v>16</v>
      </c>
      <c r="K1800" s="192">
        <f t="shared" si="1894"/>
        <v>2160</v>
      </c>
      <c r="L1800" s="193">
        <v>58</v>
      </c>
      <c r="M1800" s="250">
        <f t="shared" ref="M1800:M1801" si="1913">IF(J1800=0,0,(K1800)/J1800)</f>
        <v>135</v>
      </c>
      <c r="N1800" s="251">
        <f t="shared" ref="N1800:N1801" si="1914">IF(J1800=0,0,(K1800-L1800)/J1800)</f>
        <v>131.375</v>
      </c>
      <c r="O1800" s="192">
        <v>253</v>
      </c>
      <c r="P1800" s="285">
        <f t="shared" ref="P1800:R1800" si="1915">P1799</f>
        <v>30</v>
      </c>
      <c r="Q1800" s="285">
        <f t="shared" si="1915"/>
        <v>1</v>
      </c>
      <c r="R1800" s="285">
        <f t="shared" si="1915"/>
        <v>62233</v>
      </c>
      <c r="S1800" s="66"/>
    </row>
    <row r="1801" spans="1:19">
      <c r="A1801" s="284">
        <f t="shared" si="1882"/>
        <v>43150</v>
      </c>
      <c r="B1801" s="285">
        <f t="shared" si="1883"/>
        <v>23</v>
      </c>
      <c r="C1801" s="66" t="s">
        <v>943</v>
      </c>
      <c r="D1801" s="66" t="s">
        <v>943</v>
      </c>
      <c r="E1801" s="66" t="s">
        <v>545</v>
      </c>
      <c r="F1801" s="101">
        <v>87</v>
      </c>
      <c r="G1801" s="28" t="s">
        <v>343</v>
      </c>
      <c r="H1801" s="285">
        <f t="shared" si="1884"/>
        <v>63</v>
      </c>
      <c r="I1801" s="65">
        <v>18</v>
      </c>
      <c r="J1801" s="192">
        <v>16</v>
      </c>
      <c r="K1801" s="192">
        <v>2158</v>
      </c>
      <c r="L1801" s="193">
        <v>34</v>
      </c>
      <c r="M1801" s="194">
        <f t="shared" si="1913"/>
        <v>134.875</v>
      </c>
      <c r="N1801" s="242">
        <f t="shared" si="1914"/>
        <v>132.75</v>
      </c>
      <c r="O1801" s="192">
        <v>101</v>
      </c>
      <c r="P1801" s="285">
        <f t="shared" ref="P1801:R1801" si="1916">P1800</f>
        <v>30</v>
      </c>
      <c r="Q1801" s="285">
        <f t="shared" si="1916"/>
        <v>1</v>
      </c>
      <c r="R1801" s="285">
        <f t="shared" si="1916"/>
        <v>62233</v>
      </c>
      <c r="S1801" s="66"/>
    </row>
    <row r="1802" spans="1:19">
      <c r="A1802" s="284">
        <f t="shared" si="1882"/>
        <v>43150</v>
      </c>
      <c r="B1802" s="285">
        <f t="shared" si="1883"/>
        <v>24</v>
      </c>
      <c r="C1802" s="66" t="s">
        <v>616</v>
      </c>
      <c r="D1802" s="66" t="s">
        <v>616</v>
      </c>
      <c r="E1802" s="66"/>
      <c r="F1802" s="278">
        <v>88</v>
      </c>
      <c r="G1802" s="28" t="s">
        <v>343</v>
      </c>
      <c r="H1802" s="285">
        <f t="shared" si="1884"/>
        <v>63</v>
      </c>
      <c r="I1802" s="65">
        <v>9</v>
      </c>
      <c r="J1802" s="192">
        <v>16</v>
      </c>
      <c r="K1802" s="192">
        <f t="shared" ref="K1802:K1808" si="1917">J1802*135</f>
        <v>2160</v>
      </c>
      <c r="L1802" s="193">
        <v>22</v>
      </c>
      <c r="M1802" s="194">
        <f>IF(J1802=0,0,(K1802)/J1802)</f>
        <v>135</v>
      </c>
      <c r="N1802" s="242">
        <f>IF(J1802=0,0,(K1802-L1802)/J1802)</f>
        <v>133.625</v>
      </c>
      <c r="O1802" s="192">
        <v>317</v>
      </c>
      <c r="P1802" s="285">
        <f t="shared" ref="P1802:R1802" si="1918">P1801</f>
        <v>30</v>
      </c>
      <c r="Q1802" s="285">
        <f t="shared" si="1918"/>
        <v>1</v>
      </c>
      <c r="R1802" s="285">
        <f t="shared" si="1918"/>
        <v>62233</v>
      </c>
      <c r="S1802" s="66"/>
    </row>
    <row r="1803" spans="1:19">
      <c r="A1803" s="284">
        <f t="shared" si="1882"/>
        <v>43150</v>
      </c>
      <c r="B1803" s="285">
        <f t="shared" si="1883"/>
        <v>25</v>
      </c>
      <c r="C1803" s="66" t="s">
        <v>1015</v>
      </c>
      <c r="D1803" s="66" t="s">
        <v>1015</v>
      </c>
      <c r="E1803" s="66"/>
      <c r="F1803" s="278">
        <v>83</v>
      </c>
      <c r="G1803" s="28" t="s">
        <v>343</v>
      </c>
      <c r="H1803" s="285">
        <f t="shared" si="1884"/>
        <v>63</v>
      </c>
      <c r="I1803" s="65">
        <v>2</v>
      </c>
      <c r="J1803" s="192">
        <v>16</v>
      </c>
      <c r="K1803" s="192">
        <f t="shared" si="1917"/>
        <v>2160</v>
      </c>
      <c r="L1803" s="193">
        <v>65</v>
      </c>
      <c r="M1803" s="194">
        <f>IF(J1803=0,0,(K1803)/J1803)</f>
        <v>135</v>
      </c>
      <c r="N1803" s="242">
        <f>IF(J1803=0,0,(K1803-L1803)/J1803)</f>
        <v>130.9375</v>
      </c>
      <c r="O1803" s="192">
        <v>465</v>
      </c>
      <c r="P1803" s="285">
        <f t="shared" ref="P1803:R1803" si="1919">P1802</f>
        <v>30</v>
      </c>
      <c r="Q1803" s="285">
        <f t="shared" si="1919"/>
        <v>1</v>
      </c>
      <c r="R1803" s="285">
        <f t="shared" si="1919"/>
        <v>62233</v>
      </c>
      <c r="S1803" s="66"/>
    </row>
    <row r="1804" spans="1:19">
      <c r="A1804" s="284">
        <f t="shared" si="1882"/>
        <v>43150</v>
      </c>
      <c r="B1804" s="285">
        <f t="shared" si="1883"/>
        <v>26</v>
      </c>
      <c r="C1804" s="360" t="s">
        <v>1002</v>
      </c>
      <c r="D1804" s="130" t="s">
        <v>1002</v>
      </c>
      <c r="E1804" s="130"/>
      <c r="F1804" s="101">
        <v>81</v>
      </c>
      <c r="G1804" s="66" t="s">
        <v>343</v>
      </c>
      <c r="H1804" s="285">
        <f t="shared" si="1884"/>
        <v>63</v>
      </c>
      <c r="I1804" s="65">
        <v>7</v>
      </c>
      <c r="J1804" s="192">
        <v>11</v>
      </c>
      <c r="K1804" s="192">
        <f t="shared" si="1917"/>
        <v>1485</v>
      </c>
      <c r="L1804" s="193">
        <v>57</v>
      </c>
      <c r="M1804" s="194">
        <f t="shared" ref="M1804:M1806" si="1920">IF(J1804=0,0,(K1804)/J1804)</f>
        <v>135</v>
      </c>
      <c r="N1804" s="242">
        <f t="shared" ref="N1804" si="1921">IF(J1804=0,0,(K1804-L1804)/J1804)</f>
        <v>129.81818181818181</v>
      </c>
      <c r="O1804" s="192">
        <v>102</v>
      </c>
      <c r="P1804" s="285">
        <f t="shared" ref="P1804:R1804" si="1922">P1803</f>
        <v>30</v>
      </c>
      <c r="Q1804" s="285">
        <f t="shared" si="1922"/>
        <v>1</v>
      </c>
      <c r="R1804" s="285">
        <f t="shared" si="1922"/>
        <v>62233</v>
      </c>
      <c r="S1804" s="66"/>
    </row>
    <row r="1805" spans="1:19">
      <c r="A1805" s="284">
        <f t="shared" si="1882"/>
        <v>43150</v>
      </c>
      <c r="B1805" s="285">
        <f t="shared" si="1883"/>
        <v>27</v>
      </c>
      <c r="C1805" s="66" t="s">
        <v>1011</v>
      </c>
      <c r="D1805" s="66" t="s">
        <v>1011</v>
      </c>
      <c r="E1805" s="66"/>
      <c r="F1805" s="432">
        <v>79</v>
      </c>
      <c r="G1805" s="66" t="s">
        <v>343</v>
      </c>
      <c r="H1805" s="285">
        <f t="shared" si="1884"/>
        <v>63</v>
      </c>
      <c r="I1805" s="65">
        <v>5</v>
      </c>
      <c r="J1805" s="192">
        <v>16</v>
      </c>
      <c r="K1805" s="192">
        <f t="shared" si="1917"/>
        <v>2160</v>
      </c>
      <c r="L1805" s="193">
        <v>129</v>
      </c>
      <c r="M1805" s="194">
        <f t="shared" si="1920"/>
        <v>135</v>
      </c>
      <c r="N1805" s="242">
        <f>IF(J1805=0,0,(K1805-L1805)/J1805)</f>
        <v>126.9375</v>
      </c>
      <c r="O1805" s="192">
        <v>164</v>
      </c>
      <c r="P1805" s="285">
        <f t="shared" ref="P1805:R1805" si="1923">P1804</f>
        <v>30</v>
      </c>
      <c r="Q1805" s="285">
        <f t="shared" si="1923"/>
        <v>1</v>
      </c>
      <c r="R1805" s="285">
        <f t="shared" si="1923"/>
        <v>62233</v>
      </c>
      <c r="S1805" s="66"/>
    </row>
    <row r="1806" spans="1:19">
      <c r="A1806" s="284">
        <f t="shared" si="1882"/>
        <v>43150</v>
      </c>
      <c r="B1806" s="285">
        <f t="shared" si="1883"/>
        <v>28</v>
      </c>
      <c r="C1806" s="28" t="s">
        <v>576</v>
      </c>
      <c r="D1806" s="66" t="s">
        <v>826</v>
      </c>
      <c r="E1806" s="66" t="s">
        <v>810</v>
      </c>
      <c r="F1806" s="278">
        <v>78</v>
      </c>
      <c r="G1806" s="293" t="s">
        <v>536</v>
      </c>
      <c r="H1806" s="285">
        <f t="shared" si="1884"/>
        <v>63</v>
      </c>
      <c r="I1806" s="247">
        <v>60</v>
      </c>
      <c r="J1806" s="192">
        <v>16</v>
      </c>
      <c r="K1806" s="192">
        <f t="shared" si="1917"/>
        <v>2160</v>
      </c>
      <c r="L1806" s="193">
        <v>58</v>
      </c>
      <c r="M1806" s="250">
        <f t="shared" si="1920"/>
        <v>135</v>
      </c>
      <c r="N1806" s="251">
        <f t="shared" ref="N1806:N1808" si="1924">IF(J1806=0,0,(K1806-L1806)/J1806)</f>
        <v>131.375</v>
      </c>
      <c r="O1806" s="248">
        <v>113</v>
      </c>
      <c r="P1806" s="285">
        <f t="shared" ref="P1806:R1806" si="1925">P1805</f>
        <v>30</v>
      </c>
      <c r="Q1806" s="285">
        <f t="shared" si="1925"/>
        <v>1</v>
      </c>
      <c r="R1806" s="285">
        <f t="shared" si="1925"/>
        <v>62233</v>
      </c>
      <c r="S1806" s="66"/>
    </row>
    <row r="1807" spans="1:19">
      <c r="A1807" s="284">
        <f t="shared" si="1882"/>
        <v>43150</v>
      </c>
      <c r="B1807" s="285">
        <f t="shared" si="1883"/>
        <v>29</v>
      </c>
      <c r="C1807" s="28" t="s">
        <v>881</v>
      </c>
      <c r="D1807" s="66" t="s">
        <v>881</v>
      </c>
      <c r="E1807" s="66" t="s">
        <v>545</v>
      </c>
      <c r="F1807" s="278">
        <v>68</v>
      </c>
      <c r="G1807" s="66" t="s">
        <v>343</v>
      </c>
      <c r="H1807" s="285">
        <f t="shared" si="1884"/>
        <v>63</v>
      </c>
      <c r="I1807" s="65">
        <v>30</v>
      </c>
      <c r="J1807" s="192">
        <v>16</v>
      </c>
      <c r="K1807" s="192">
        <f t="shared" si="1917"/>
        <v>2160</v>
      </c>
      <c r="L1807" s="193">
        <v>43</v>
      </c>
      <c r="M1807" s="194">
        <f>IF(J1807=0,0,(K1807)/J1807)</f>
        <v>135</v>
      </c>
      <c r="N1807" s="242">
        <f t="shared" si="1924"/>
        <v>132.3125</v>
      </c>
      <c r="O1807" s="192">
        <v>71</v>
      </c>
      <c r="P1807" s="285">
        <f t="shared" ref="P1807:R1807" si="1926">P1806</f>
        <v>30</v>
      </c>
      <c r="Q1807" s="285">
        <f t="shared" si="1926"/>
        <v>1</v>
      </c>
      <c r="R1807" s="285">
        <f t="shared" si="1926"/>
        <v>62233</v>
      </c>
      <c r="S1807" s="66"/>
    </row>
    <row r="1808" spans="1:19">
      <c r="A1808" s="284">
        <f t="shared" si="1882"/>
        <v>43150</v>
      </c>
      <c r="B1808" s="285">
        <f t="shared" si="1883"/>
        <v>30</v>
      </c>
      <c r="C1808" s="437" t="s">
        <v>932</v>
      </c>
      <c r="D1808" s="100" t="s">
        <v>930</v>
      </c>
      <c r="E1808" s="100" t="s">
        <v>545</v>
      </c>
      <c r="F1808" s="300">
        <v>65</v>
      </c>
      <c r="G1808" s="293" t="s">
        <v>343</v>
      </c>
      <c r="H1808" s="285">
        <f t="shared" si="1884"/>
        <v>63</v>
      </c>
      <c r="I1808" s="247">
        <v>28</v>
      </c>
      <c r="J1808" s="192">
        <v>3</v>
      </c>
      <c r="K1808" s="192">
        <f t="shared" si="1917"/>
        <v>405</v>
      </c>
      <c r="L1808" s="249">
        <v>0</v>
      </c>
      <c r="M1808" s="250">
        <f t="shared" ref="M1808:M1810" si="1927">IF(J1808=0,0,(K1808)/J1808)</f>
        <v>135</v>
      </c>
      <c r="N1808" s="251">
        <f t="shared" si="1924"/>
        <v>135</v>
      </c>
      <c r="O1808" s="248">
        <v>0</v>
      </c>
      <c r="P1808" s="285">
        <f t="shared" ref="P1808:R1808" si="1928">P1807</f>
        <v>30</v>
      </c>
      <c r="Q1808" s="285">
        <f t="shared" si="1928"/>
        <v>1</v>
      </c>
      <c r="R1808" s="285">
        <f t="shared" si="1928"/>
        <v>62233</v>
      </c>
      <c r="S1808" s="66"/>
    </row>
    <row r="1809" spans="1:19">
      <c r="A1809" s="280">
        <f>A1808+7</f>
        <v>43157</v>
      </c>
      <c r="B1809" s="167">
        <v>1</v>
      </c>
      <c r="C1809" s="401" t="s">
        <v>969</v>
      </c>
      <c r="D1809" s="142" t="s">
        <v>965</v>
      </c>
      <c r="E1809" s="142"/>
      <c r="F1809" s="259">
        <v>174</v>
      </c>
      <c r="G1809" s="142" t="s">
        <v>670</v>
      </c>
      <c r="H1809" s="167">
        <f>H1808+1</f>
        <v>64</v>
      </c>
      <c r="I1809" s="141">
        <v>16</v>
      </c>
      <c r="J1809" s="183">
        <v>16</v>
      </c>
      <c r="K1809" s="183">
        <f>J1809*135</f>
        <v>2160</v>
      </c>
      <c r="L1809" s="184">
        <v>25</v>
      </c>
      <c r="M1809" s="185">
        <f t="shared" si="1927"/>
        <v>135</v>
      </c>
      <c r="N1809" s="256">
        <f>IF(J1809=0,0,(K1809-L1809)/J1809)</f>
        <v>133.4375</v>
      </c>
      <c r="O1809" s="183">
        <v>699</v>
      </c>
      <c r="P1809" s="167">
        <f>COUNTA(C1809:C1838)</f>
        <v>30</v>
      </c>
      <c r="Q1809" s="167">
        <v>1</v>
      </c>
      <c r="R1809" s="167">
        <f>SUM(K1809:K1838)</f>
        <v>64661</v>
      </c>
      <c r="S1809" s="413">
        <f>SUM(L1809:L1838)</f>
        <v>982</v>
      </c>
    </row>
    <row r="1810" spans="1:19">
      <c r="A1810" s="280">
        <f>A1809</f>
        <v>43157</v>
      </c>
      <c r="B1810" s="167">
        <f>B1809+1</f>
        <v>2</v>
      </c>
      <c r="C1810" s="401" t="s">
        <v>1009</v>
      </c>
      <c r="D1810" s="142" t="s">
        <v>1009</v>
      </c>
      <c r="E1810" s="142"/>
      <c r="F1810" s="259">
        <v>139</v>
      </c>
      <c r="G1810" s="149" t="s">
        <v>670</v>
      </c>
      <c r="H1810" s="167">
        <f>H1809</f>
        <v>64</v>
      </c>
      <c r="I1810" s="141">
        <v>6</v>
      </c>
      <c r="J1810" s="183">
        <v>16</v>
      </c>
      <c r="K1810" s="183">
        <f t="shared" ref="K1810:K1816" si="1929">J1810*135</f>
        <v>2160</v>
      </c>
      <c r="L1810" s="184">
        <v>0</v>
      </c>
      <c r="M1810" s="185">
        <f t="shared" si="1927"/>
        <v>135</v>
      </c>
      <c r="N1810" s="256">
        <f>IF(J1810=0,0,(K1810-L1810)/J1810)</f>
        <v>135</v>
      </c>
      <c r="O1810" s="183">
        <v>1099</v>
      </c>
      <c r="P1810" s="167">
        <f>P1809</f>
        <v>30</v>
      </c>
      <c r="Q1810" s="167">
        <f>Q1809</f>
        <v>1</v>
      </c>
      <c r="R1810" s="167">
        <f>R1809</f>
        <v>64661</v>
      </c>
      <c r="S1810" s="142" t="s">
        <v>744</v>
      </c>
    </row>
    <row r="1811" spans="1:19">
      <c r="A1811" s="280">
        <f t="shared" ref="A1811:A1838" si="1930">A1810</f>
        <v>43157</v>
      </c>
      <c r="B1811" s="167">
        <f t="shared" ref="B1811:B1838" si="1931">B1810+1</f>
        <v>3</v>
      </c>
      <c r="C1811" s="144" t="s">
        <v>402</v>
      </c>
      <c r="D1811" s="144" t="s">
        <v>551</v>
      </c>
      <c r="E1811" s="142" t="s">
        <v>545</v>
      </c>
      <c r="F1811" s="170">
        <v>126</v>
      </c>
      <c r="G1811" s="149" t="s">
        <v>670</v>
      </c>
      <c r="H1811" s="167">
        <f t="shared" ref="H1811:H1838" si="1932">H1810</f>
        <v>64</v>
      </c>
      <c r="I1811" s="141">
        <v>53</v>
      </c>
      <c r="J1811" s="183">
        <v>16</v>
      </c>
      <c r="K1811" s="183">
        <f t="shared" si="1929"/>
        <v>2160</v>
      </c>
      <c r="L1811" s="184">
        <v>5</v>
      </c>
      <c r="M1811" s="185">
        <f>IF(J1811=0,0,(K1811)/J1811)</f>
        <v>135</v>
      </c>
      <c r="N1811" s="256">
        <f t="shared" ref="N1811" si="1933">IF(J1811=0,0,(K1811-L1811)/J1811)</f>
        <v>134.6875</v>
      </c>
      <c r="O1811" s="183">
        <v>312</v>
      </c>
      <c r="P1811" s="167">
        <f t="shared" ref="P1811:R1811" si="1934">P1810</f>
        <v>30</v>
      </c>
      <c r="Q1811" s="167">
        <f t="shared" si="1934"/>
        <v>1</v>
      </c>
      <c r="R1811" s="167">
        <f t="shared" si="1934"/>
        <v>64661</v>
      </c>
      <c r="S1811" s="185">
        <f>AVERAGE(M1809:M1838)</f>
        <v>134.99166666666667</v>
      </c>
    </row>
    <row r="1812" spans="1:19">
      <c r="A1812" s="280">
        <f t="shared" si="1930"/>
        <v>43157</v>
      </c>
      <c r="B1812" s="167">
        <f t="shared" si="1931"/>
        <v>4</v>
      </c>
      <c r="C1812" s="144" t="s">
        <v>911</v>
      </c>
      <c r="D1812" s="297"/>
      <c r="E1812" s="297"/>
      <c r="F1812" s="170">
        <v>125</v>
      </c>
      <c r="G1812" s="149" t="s">
        <v>670</v>
      </c>
      <c r="H1812" s="167">
        <f t="shared" si="1932"/>
        <v>64</v>
      </c>
      <c r="I1812" s="141">
        <v>24</v>
      </c>
      <c r="J1812" s="183">
        <v>16</v>
      </c>
      <c r="K1812" s="183">
        <f t="shared" si="1929"/>
        <v>2160</v>
      </c>
      <c r="L1812" s="184">
        <v>13</v>
      </c>
      <c r="M1812" s="185">
        <f>IF(J1812=0,0,(K1812)/J1812)</f>
        <v>135</v>
      </c>
      <c r="N1812" s="256">
        <f>IF(J1812=0,0,(K1812-L1812)/J1812)</f>
        <v>134.1875</v>
      </c>
      <c r="O1812" s="183">
        <v>256</v>
      </c>
      <c r="P1812" s="167">
        <f t="shared" ref="P1812:R1812" si="1935">P1811</f>
        <v>30</v>
      </c>
      <c r="Q1812" s="167">
        <f t="shared" si="1935"/>
        <v>1</v>
      </c>
      <c r="R1812" s="167">
        <f t="shared" si="1935"/>
        <v>64661</v>
      </c>
      <c r="S1812" s="142" t="s">
        <v>760</v>
      </c>
    </row>
    <row r="1813" spans="1:19">
      <c r="A1813" s="280">
        <f t="shared" si="1930"/>
        <v>43157</v>
      </c>
      <c r="B1813" s="167">
        <f t="shared" si="1931"/>
        <v>5</v>
      </c>
      <c r="C1813" s="144" t="s">
        <v>920</v>
      </c>
      <c r="D1813" s="142" t="s">
        <v>927</v>
      </c>
      <c r="E1813" s="142" t="s">
        <v>545</v>
      </c>
      <c r="F1813" s="168">
        <v>117</v>
      </c>
      <c r="G1813" s="142" t="s">
        <v>670</v>
      </c>
      <c r="H1813" s="167">
        <f t="shared" si="1932"/>
        <v>64</v>
      </c>
      <c r="I1813" s="141">
        <v>25</v>
      </c>
      <c r="J1813" s="183">
        <v>15</v>
      </c>
      <c r="K1813" s="183">
        <f t="shared" si="1929"/>
        <v>2025</v>
      </c>
      <c r="L1813" s="184">
        <v>32</v>
      </c>
      <c r="M1813" s="185">
        <f t="shared" ref="M1813:M1815" si="1936">IF(J1813=0,0,(K1813)/J1813)</f>
        <v>135</v>
      </c>
      <c r="N1813" s="256">
        <f>IF(J1813=0,0,(K1813-L1813)/J1813)</f>
        <v>132.86666666666667</v>
      </c>
      <c r="O1813" s="183">
        <v>28</v>
      </c>
      <c r="P1813" s="167">
        <f t="shared" ref="P1813:R1813" si="1937">P1812</f>
        <v>30</v>
      </c>
      <c r="Q1813" s="167">
        <f t="shared" si="1937"/>
        <v>1</v>
      </c>
      <c r="R1813" s="167">
        <f t="shared" si="1937"/>
        <v>64661</v>
      </c>
      <c r="S1813" s="185">
        <f>AVERAGE(F1809:F1838)</f>
        <v>102.9</v>
      </c>
    </row>
    <row r="1814" spans="1:19">
      <c r="A1814" s="280">
        <f t="shared" si="1930"/>
        <v>43157</v>
      </c>
      <c r="B1814" s="167">
        <f t="shared" si="1931"/>
        <v>6</v>
      </c>
      <c r="C1814" s="144" t="s">
        <v>1006</v>
      </c>
      <c r="D1814" s="142" t="s">
        <v>1006</v>
      </c>
      <c r="E1814" s="142"/>
      <c r="F1814" s="168">
        <v>112</v>
      </c>
      <c r="G1814" s="142" t="s">
        <v>670</v>
      </c>
      <c r="H1814" s="167">
        <f t="shared" si="1932"/>
        <v>64</v>
      </c>
      <c r="I1814" s="141">
        <v>7</v>
      </c>
      <c r="J1814" s="183">
        <v>16</v>
      </c>
      <c r="K1814" s="183">
        <f t="shared" si="1929"/>
        <v>2160</v>
      </c>
      <c r="L1814" s="184">
        <v>11</v>
      </c>
      <c r="M1814" s="185">
        <f t="shared" si="1936"/>
        <v>135</v>
      </c>
      <c r="N1814" s="256">
        <f>IF(J1814=0,0,(K1814-L1814)/J1814)</f>
        <v>134.3125</v>
      </c>
      <c r="O1814" s="183">
        <v>246</v>
      </c>
      <c r="P1814" s="167">
        <f t="shared" ref="P1814:R1814" si="1938">P1813</f>
        <v>30</v>
      </c>
      <c r="Q1814" s="167">
        <f t="shared" si="1938"/>
        <v>1</v>
      </c>
      <c r="R1814" s="167">
        <f t="shared" si="1938"/>
        <v>64661</v>
      </c>
      <c r="S1814" s="142" t="s">
        <v>791</v>
      </c>
    </row>
    <row r="1815" spans="1:19">
      <c r="A1815" s="280">
        <f t="shared" si="1930"/>
        <v>43157</v>
      </c>
      <c r="B1815" s="167">
        <f t="shared" si="1931"/>
        <v>7</v>
      </c>
      <c r="C1815" s="144" t="s">
        <v>1014</v>
      </c>
      <c r="D1815" s="142" t="s">
        <v>1014</v>
      </c>
      <c r="E1815" s="142"/>
      <c r="F1815" s="168">
        <v>111</v>
      </c>
      <c r="G1815" s="401" t="s">
        <v>535</v>
      </c>
      <c r="H1815" s="167">
        <f t="shared" si="1932"/>
        <v>64</v>
      </c>
      <c r="I1815" s="141">
        <v>2</v>
      </c>
      <c r="J1815" s="183">
        <v>16</v>
      </c>
      <c r="K1815" s="183">
        <f t="shared" si="1929"/>
        <v>2160</v>
      </c>
      <c r="L1815" s="184">
        <v>11</v>
      </c>
      <c r="M1815" s="185">
        <f t="shared" si="1936"/>
        <v>135</v>
      </c>
      <c r="N1815" s="256">
        <f>IF(J1815=0,0,(K1815-L1815)/J1815)</f>
        <v>134.3125</v>
      </c>
      <c r="O1815" s="183">
        <v>292</v>
      </c>
      <c r="P1815" s="167">
        <f t="shared" ref="P1815:R1815" si="1939">P1814</f>
        <v>30</v>
      </c>
      <c r="Q1815" s="167">
        <f t="shared" si="1939"/>
        <v>1</v>
      </c>
      <c r="R1815" s="167">
        <f t="shared" si="1939"/>
        <v>64661</v>
      </c>
      <c r="S1815" s="185">
        <f>S1811*P1809*16</f>
        <v>64796</v>
      </c>
    </row>
    <row r="1816" spans="1:19">
      <c r="A1816" s="280">
        <f t="shared" si="1930"/>
        <v>43157</v>
      </c>
      <c r="B1816" s="167">
        <f t="shared" si="1931"/>
        <v>8</v>
      </c>
      <c r="C1816" s="144" t="s">
        <v>588</v>
      </c>
      <c r="D1816" s="142" t="s">
        <v>926</v>
      </c>
      <c r="E1816" s="142" t="s">
        <v>545</v>
      </c>
      <c r="F1816" s="168">
        <v>110</v>
      </c>
      <c r="G1816" s="142" t="s">
        <v>670</v>
      </c>
      <c r="H1816" s="167">
        <f t="shared" si="1932"/>
        <v>64</v>
      </c>
      <c r="I1816" s="141">
        <v>34</v>
      </c>
      <c r="J1816" s="183">
        <v>16</v>
      </c>
      <c r="K1816" s="183">
        <f t="shared" si="1929"/>
        <v>2160</v>
      </c>
      <c r="L1816" s="184">
        <v>11</v>
      </c>
      <c r="M1816" s="185">
        <f>IF(J1816=0,0,(K1816)/J1816)</f>
        <v>135</v>
      </c>
      <c r="N1816" s="256">
        <f>IF(J1816=0,0,(K1816-L1816)/J1816)</f>
        <v>134.3125</v>
      </c>
      <c r="O1816" s="183">
        <v>497</v>
      </c>
      <c r="P1816" s="167">
        <f t="shared" ref="P1816:R1816" si="1940">P1815</f>
        <v>30</v>
      </c>
      <c r="Q1816" s="167">
        <f t="shared" si="1940"/>
        <v>1</v>
      </c>
      <c r="R1816" s="167">
        <f t="shared" si="1940"/>
        <v>64661</v>
      </c>
      <c r="S1816" s="142" t="s">
        <v>771</v>
      </c>
    </row>
    <row r="1817" spans="1:19">
      <c r="A1817" s="280">
        <f t="shared" si="1930"/>
        <v>43157</v>
      </c>
      <c r="B1817" s="167">
        <f t="shared" si="1931"/>
        <v>9</v>
      </c>
      <c r="C1817" s="144" t="s">
        <v>967</v>
      </c>
      <c r="D1817" s="142" t="s">
        <v>967</v>
      </c>
      <c r="E1817" s="142" t="s">
        <v>545</v>
      </c>
      <c r="F1817" s="168">
        <v>109</v>
      </c>
      <c r="G1817" s="142" t="s">
        <v>670</v>
      </c>
      <c r="H1817" s="167">
        <f t="shared" si="1932"/>
        <v>64</v>
      </c>
      <c r="I1817" s="141">
        <v>12</v>
      </c>
      <c r="J1817" s="183">
        <v>16</v>
      </c>
      <c r="K1817" s="183">
        <v>2160</v>
      </c>
      <c r="L1817" s="184">
        <v>47</v>
      </c>
      <c r="M1817" s="185">
        <f>IF(J1817=0,0,(K1817)/J1817)</f>
        <v>135</v>
      </c>
      <c r="N1817" s="256">
        <f>IF(J1817=0,0,(K1817-L1817)/J1817)</f>
        <v>132.0625</v>
      </c>
      <c r="O1817" s="183">
        <v>663</v>
      </c>
      <c r="P1817" s="167">
        <f t="shared" ref="P1817:R1817" si="1941">P1816</f>
        <v>30</v>
      </c>
      <c r="Q1817" s="167">
        <f t="shared" si="1941"/>
        <v>1</v>
      </c>
      <c r="R1817" s="167">
        <f t="shared" si="1941"/>
        <v>64661</v>
      </c>
      <c r="S1817" s="142"/>
    </row>
    <row r="1818" spans="1:19">
      <c r="A1818" s="280">
        <f t="shared" si="1930"/>
        <v>43157</v>
      </c>
      <c r="B1818" s="167">
        <f t="shared" si="1931"/>
        <v>10</v>
      </c>
      <c r="C1818" s="144" t="s">
        <v>613</v>
      </c>
      <c r="D1818" s="142" t="s">
        <v>589</v>
      </c>
      <c r="E1818" s="142" t="s">
        <v>817</v>
      </c>
      <c r="F1818" s="170">
        <v>105</v>
      </c>
      <c r="G1818" s="142" t="s">
        <v>670</v>
      </c>
      <c r="H1818" s="167">
        <f t="shared" si="1932"/>
        <v>64</v>
      </c>
      <c r="I1818" s="141">
        <v>36</v>
      </c>
      <c r="J1818" s="183">
        <v>16</v>
      </c>
      <c r="K1818" s="183">
        <f t="shared" ref="K1818:K1832" si="1942">J1818*135</f>
        <v>2160</v>
      </c>
      <c r="L1818" s="184">
        <v>0</v>
      </c>
      <c r="M1818" s="185">
        <f t="shared" ref="M1818:M1820" si="1943">IF(J1818=0,0,(K1818)/J1818)</f>
        <v>135</v>
      </c>
      <c r="N1818" s="256">
        <f t="shared" ref="N1818:N1820" si="1944">IF(J1818=0,0,(K1818-L1818)/J1818)</f>
        <v>135</v>
      </c>
      <c r="O1818" s="183">
        <v>74</v>
      </c>
      <c r="P1818" s="167">
        <f t="shared" ref="P1818:R1818" si="1945">P1817</f>
        <v>30</v>
      </c>
      <c r="Q1818" s="167">
        <f t="shared" si="1945"/>
        <v>1</v>
      </c>
      <c r="R1818" s="167">
        <f t="shared" si="1945"/>
        <v>64661</v>
      </c>
      <c r="S1818" s="185">
        <f>AVERAGE(I1809:I1838)</f>
        <v>24.366666666666667</v>
      </c>
    </row>
    <row r="1819" spans="1:19">
      <c r="A1819" s="280">
        <f t="shared" si="1930"/>
        <v>43157</v>
      </c>
      <c r="B1819" s="167">
        <f t="shared" si="1931"/>
        <v>11</v>
      </c>
      <c r="C1819" s="144" t="s">
        <v>36</v>
      </c>
      <c r="D1819" s="142" t="s">
        <v>816</v>
      </c>
      <c r="E1819" s="142" t="s">
        <v>817</v>
      </c>
      <c r="F1819" s="170">
        <v>104</v>
      </c>
      <c r="G1819" s="142" t="s">
        <v>670</v>
      </c>
      <c r="H1819" s="167">
        <f t="shared" si="1932"/>
        <v>64</v>
      </c>
      <c r="I1819" s="141">
        <v>63</v>
      </c>
      <c r="J1819" s="183">
        <v>16</v>
      </c>
      <c r="K1819" s="183">
        <f>J1819*135</f>
        <v>2160</v>
      </c>
      <c r="L1819" s="184">
        <v>81</v>
      </c>
      <c r="M1819" s="185">
        <f>IF(J1819=0,0,(K1819)/J1819)</f>
        <v>135</v>
      </c>
      <c r="N1819" s="256">
        <f>IF(J1819=0,0,(K1819-L1819)/J1819)</f>
        <v>129.9375</v>
      </c>
      <c r="O1819" s="183">
        <v>179</v>
      </c>
      <c r="P1819" s="167">
        <f t="shared" ref="P1819:R1819" si="1946">P1818</f>
        <v>30</v>
      </c>
      <c r="Q1819" s="167">
        <f t="shared" si="1946"/>
        <v>1</v>
      </c>
      <c r="R1819" s="167">
        <f t="shared" si="1946"/>
        <v>64661</v>
      </c>
      <c r="S1819" s="142"/>
    </row>
    <row r="1820" spans="1:19">
      <c r="A1820" s="280">
        <f t="shared" si="1930"/>
        <v>43157</v>
      </c>
      <c r="B1820" s="167">
        <f t="shared" si="1931"/>
        <v>12</v>
      </c>
      <c r="C1820" s="144" t="s">
        <v>597</v>
      </c>
      <c r="D1820" s="142" t="s">
        <v>618</v>
      </c>
      <c r="E1820" s="142" t="s">
        <v>545</v>
      </c>
      <c r="F1820" s="259">
        <v>104</v>
      </c>
      <c r="G1820" s="142" t="s">
        <v>670</v>
      </c>
      <c r="H1820" s="167">
        <f t="shared" si="1932"/>
        <v>64</v>
      </c>
      <c r="I1820" s="141">
        <v>63</v>
      </c>
      <c r="J1820" s="183">
        <v>16</v>
      </c>
      <c r="K1820" s="183">
        <f t="shared" si="1942"/>
        <v>2160</v>
      </c>
      <c r="L1820" s="184">
        <v>36</v>
      </c>
      <c r="M1820" s="185">
        <f t="shared" si="1943"/>
        <v>135</v>
      </c>
      <c r="N1820" s="256">
        <f t="shared" si="1944"/>
        <v>132.75</v>
      </c>
      <c r="O1820" s="183">
        <v>36</v>
      </c>
      <c r="P1820" s="167">
        <f t="shared" ref="P1820:R1820" si="1947">P1819</f>
        <v>30</v>
      </c>
      <c r="Q1820" s="167">
        <f t="shared" si="1947"/>
        <v>1</v>
      </c>
      <c r="R1820" s="167">
        <f t="shared" si="1947"/>
        <v>64661</v>
      </c>
      <c r="S1820" s="142"/>
    </row>
    <row r="1821" spans="1:19">
      <c r="A1821" s="280">
        <f t="shared" si="1930"/>
        <v>43157</v>
      </c>
      <c r="B1821" s="167">
        <f t="shared" si="1931"/>
        <v>13</v>
      </c>
      <c r="C1821" s="144" t="s">
        <v>924</v>
      </c>
      <c r="D1821" s="142" t="s">
        <v>924</v>
      </c>
      <c r="E1821" s="142" t="s">
        <v>545</v>
      </c>
      <c r="F1821" s="168">
        <v>103</v>
      </c>
      <c r="G1821" s="142" t="s">
        <v>670</v>
      </c>
      <c r="H1821" s="167">
        <f t="shared" si="1932"/>
        <v>64</v>
      </c>
      <c r="I1821" s="141">
        <v>27</v>
      </c>
      <c r="J1821" s="183">
        <v>16</v>
      </c>
      <c r="K1821" s="183">
        <f t="shared" si="1942"/>
        <v>2160</v>
      </c>
      <c r="L1821" s="184">
        <v>0</v>
      </c>
      <c r="M1821" s="185">
        <f>IF(J1821=0,0,(K1821)/J1821)</f>
        <v>135</v>
      </c>
      <c r="N1821" s="256">
        <f>IF(J1821=0,0,(K1821-L1821)/J1821)</f>
        <v>135</v>
      </c>
      <c r="O1821" s="183">
        <v>374</v>
      </c>
      <c r="P1821" s="167">
        <f t="shared" ref="P1821:R1821" si="1948">P1820</f>
        <v>30</v>
      </c>
      <c r="Q1821" s="167">
        <f t="shared" si="1948"/>
        <v>1</v>
      </c>
      <c r="R1821" s="167">
        <f t="shared" si="1948"/>
        <v>64661</v>
      </c>
      <c r="S1821" s="142"/>
    </row>
    <row r="1822" spans="1:19">
      <c r="A1822" s="280">
        <f t="shared" si="1930"/>
        <v>43157</v>
      </c>
      <c r="B1822" s="167">
        <f t="shared" si="1931"/>
        <v>14</v>
      </c>
      <c r="C1822" s="456" t="s">
        <v>1016</v>
      </c>
      <c r="D1822" s="457" t="s">
        <v>1016</v>
      </c>
      <c r="E1822" s="297"/>
      <c r="F1822" s="168">
        <v>103</v>
      </c>
      <c r="G1822" s="401" t="s">
        <v>535</v>
      </c>
      <c r="H1822" s="167">
        <f t="shared" si="1932"/>
        <v>64</v>
      </c>
      <c r="I1822" s="141">
        <v>1</v>
      </c>
      <c r="J1822" s="183">
        <v>16</v>
      </c>
      <c r="K1822" s="183">
        <f t="shared" ref="K1822" si="1949">J1822*135</f>
        <v>2160</v>
      </c>
      <c r="L1822" s="184">
        <v>0</v>
      </c>
      <c r="M1822" s="185">
        <f>IF(J1822=0,0,(K1822)/J1822)</f>
        <v>135</v>
      </c>
      <c r="N1822" s="256">
        <f>IF(J1822=0,0,(K1822-L1822)/J1822)</f>
        <v>135</v>
      </c>
      <c r="O1822" s="183">
        <v>374</v>
      </c>
      <c r="P1822" s="167">
        <f t="shared" ref="P1822:R1822" si="1950">P1821</f>
        <v>30</v>
      </c>
      <c r="Q1822" s="167">
        <f t="shared" si="1950"/>
        <v>1</v>
      </c>
      <c r="R1822" s="167">
        <f t="shared" si="1950"/>
        <v>64661</v>
      </c>
      <c r="S1822" s="142"/>
    </row>
    <row r="1823" spans="1:19">
      <c r="A1823" s="280">
        <f t="shared" si="1930"/>
        <v>43157</v>
      </c>
      <c r="B1823" s="167">
        <f t="shared" si="1931"/>
        <v>15</v>
      </c>
      <c r="C1823" s="458" t="s">
        <v>1007</v>
      </c>
      <c r="D1823" s="366" t="s">
        <v>1007</v>
      </c>
      <c r="E1823" s="366"/>
      <c r="F1823" s="170">
        <v>99</v>
      </c>
      <c r="G1823" s="401" t="s">
        <v>343</v>
      </c>
      <c r="H1823" s="167">
        <f t="shared" si="1932"/>
        <v>64</v>
      </c>
      <c r="I1823" s="141">
        <v>6</v>
      </c>
      <c r="J1823" s="183">
        <v>16</v>
      </c>
      <c r="K1823" s="183">
        <v>2158</v>
      </c>
      <c r="L1823" s="184">
        <v>100</v>
      </c>
      <c r="M1823" s="185">
        <f t="shared" ref="M1823" si="1951">IF(J1823=0,0,(K1823)/J1823)</f>
        <v>134.875</v>
      </c>
      <c r="N1823" s="256">
        <f>IF(J1823=0,0,(K1823-L1823)/J1823)</f>
        <v>128.625</v>
      </c>
      <c r="O1823" s="183">
        <v>216</v>
      </c>
      <c r="P1823" s="167">
        <f t="shared" ref="P1823:R1823" si="1952">P1822</f>
        <v>30</v>
      </c>
      <c r="Q1823" s="167">
        <f t="shared" si="1952"/>
        <v>1</v>
      </c>
      <c r="R1823" s="167">
        <f t="shared" si="1952"/>
        <v>64661</v>
      </c>
      <c r="S1823" s="142"/>
    </row>
    <row r="1824" spans="1:19">
      <c r="A1824" s="280">
        <f t="shared" si="1930"/>
        <v>43157</v>
      </c>
      <c r="B1824" s="167">
        <f t="shared" si="1931"/>
        <v>16</v>
      </c>
      <c r="C1824" s="142" t="s">
        <v>921</v>
      </c>
      <c r="D1824" s="142" t="s">
        <v>925</v>
      </c>
      <c r="E1824" s="142" t="s">
        <v>545</v>
      </c>
      <c r="F1824" s="168">
        <v>99</v>
      </c>
      <c r="G1824" s="142" t="s">
        <v>670</v>
      </c>
      <c r="H1824" s="167">
        <f t="shared" si="1932"/>
        <v>64</v>
      </c>
      <c r="I1824" s="141">
        <v>39</v>
      </c>
      <c r="J1824" s="183">
        <v>16</v>
      </c>
      <c r="K1824" s="183">
        <f t="shared" si="1942"/>
        <v>2160</v>
      </c>
      <c r="L1824" s="184">
        <v>68</v>
      </c>
      <c r="M1824" s="185">
        <f t="shared" ref="M1824:M1826" si="1953">IF(J1824=0,0,(K1824)/J1824)</f>
        <v>135</v>
      </c>
      <c r="N1824" s="256">
        <f t="shared" ref="N1824:N1826" si="1954">IF(J1824=0,0,(K1824-L1824)/J1824)</f>
        <v>130.75</v>
      </c>
      <c r="O1824" s="183">
        <v>99</v>
      </c>
      <c r="P1824" s="167">
        <f t="shared" ref="P1824:R1824" si="1955">P1823</f>
        <v>30</v>
      </c>
      <c r="Q1824" s="167">
        <f t="shared" si="1955"/>
        <v>1</v>
      </c>
      <c r="R1824" s="167">
        <f t="shared" si="1955"/>
        <v>64661</v>
      </c>
      <c r="S1824" s="142"/>
    </row>
    <row r="1825" spans="1:19">
      <c r="A1825" s="280">
        <f t="shared" si="1930"/>
        <v>43157</v>
      </c>
      <c r="B1825" s="167">
        <f t="shared" si="1931"/>
        <v>17</v>
      </c>
      <c r="C1825" s="142" t="s">
        <v>984</v>
      </c>
      <c r="D1825" s="142"/>
      <c r="E1825" s="142"/>
      <c r="F1825" s="362">
        <v>98</v>
      </c>
      <c r="G1825" s="142" t="s">
        <v>670</v>
      </c>
      <c r="H1825" s="167">
        <f t="shared" si="1932"/>
        <v>64</v>
      </c>
      <c r="I1825" s="265">
        <v>13</v>
      </c>
      <c r="J1825" s="183">
        <v>16</v>
      </c>
      <c r="K1825" s="183">
        <f>J1825*135</f>
        <v>2160</v>
      </c>
      <c r="L1825" s="184">
        <v>0</v>
      </c>
      <c r="M1825" s="268">
        <f>IF(J1825=0,0,(K1825)/J1825)</f>
        <v>135</v>
      </c>
      <c r="N1825" s="269">
        <f>IF(J1825=0,0,(K1825-L1825)/J1825)</f>
        <v>135</v>
      </c>
      <c r="O1825" s="183">
        <v>293</v>
      </c>
      <c r="P1825" s="167">
        <f t="shared" ref="P1825:R1825" si="1956">P1824</f>
        <v>30</v>
      </c>
      <c r="Q1825" s="167">
        <f t="shared" si="1956"/>
        <v>1</v>
      </c>
      <c r="R1825" s="167">
        <f t="shared" si="1956"/>
        <v>64661</v>
      </c>
      <c r="S1825" s="142"/>
    </row>
    <row r="1826" spans="1:19">
      <c r="A1826" s="280">
        <f t="shared" si="1930"/>
        <v>43157</v>
      </c>
      <c r="B1826" s="167">
        <f t="shared" si="1931"/>
        <v>18</v>
      </c>
      <c r="C1826" s="142" t="s">
        <v>986</v>
      </c>
      <c r="D1826" s="142"/>
      <c r="E1826" s="142"/>
      <c r="F1826" s="170">
        <v>97</v>
      </c>
      <c r="G1826" s="142" t="s">
        <v>343</v>
      </c>
      <c r="H1826" s="167">
        <f t="shared" si="1932"/>
        <v>64</v>
      </c>
      <c r="I1826" s="265">
        <v>13</v>
      </c>
      <c r="J1826" s="183">
        <v>16</v>
      </c>
      <c r="K1826" s="183">
        <f t="shared" si="1942"/>
        <v>2160</v>
      </c>
      <c r="L1826" s="184">
        <v>45</v>
      </c>
      <c r="M1826" s="268">
        <f t="shared" si="1953"/>
        <v>135</v>
      </c>
      <c r="N1826" s="269">
        <f t="shared" si="1954"/>
        <v>132.1875</v>
      </c>
      <c r="O1826" s="183">
        <v>159</v>
      </c>
      <c r="P1826" s="167">
        <f t="shared" ref="P1826:R1826" si="1957">P1825</f>
        <v>30</v>
      </c>
      <c r="Q1826" s="167">
        <f t="shared" si="1957"/>
        <v>1</v>
      </c>
      <c r="R1826" s="167">
        <f t="shared" si="1957"/>
        <v>64661</v>
      </c>
      <c r="S1826" s="142"/>
    </row>
    <row r="1827" spans="1:19">
      <c r="A1827" s="280">
        <f t="shared" si="1930"/>
        <v>43157</v>
      </c>
      <c r="B1827" s="167">
        <f t="shared" si="1931"/>
        <v>19</v>
      </c>
      <c r="C1827" s="401" t="s">
        <v>381</v>
      </c>
      <c r="D1827" s="142" t="s">
        <v>928</v>
      </c>
      <c r="E1827" s="142" t="s">
        <v>545</v>
      </c>
      <c r="F1827" s="168">
        <v>97</v>
      </c>
      <c r="G1827" s="142" t="s">
        <v>670</v>
      </c>
      <c r="H1827" s="167">
        <f t="shared" si="1932"/>
        <v>64</v>
      </c>
      <c r="I1827" s="141">
        <v>58</v>
      </c>
      <c r="J1827" s="183">
        <v>16</v>
      </c>
      <c r="K1827" s="183">
        <f t="shared" si="1942"/>
        <v>2160</v>
      </c>
      <c r="L1827" s="184">
        <v>5</v>
      </c>
      <c r="M1827" s="185">
        <f t="shared" ref="M1827:M1830" si="1958">IF(J1827=0,0,(K1827)/J1827)</f>
        <v>135</v>
      </c>
      <c r="N1827" s="256">
        <f t="shared" ref="N1827:N1830" si="1959">IF(J1827=0,0,(K1827-L1827)/J1827)</f>
        <v>134.6875</v>
      </c>
      <c r="O1827" s="183">
        <v>182</v>
      </c>
      <c r="P1827" s="167">
        <f t="shared" ref="P1827:R1827" si="1960">P1826</f>
        <v>30</v>
      </c>
      <c r="Q1827" s="167">
        <f t="shared" si="1960"/>
        <v>1</v>
      </c>
      <c r="R1827" s="167">
        <f t="shared" si="1960"/>
        <v>64661</v>
      </c>
      <c r="S1827" s="142"/>
    </row>
    <row r="1828" spans="1:19">
      <c r="A1828" s="280">
        <f t="shared" si="1930"/>
        <v>43157</v>
      </c>
      <c r="B1828" s="167">
        <f t="shared" si="1931"/>
        <v>20</v>
      </c>
      <c r="C1828" s="404" t="s">
        <v>579</v>
      </c>
      <c r="D1828" s="146" t="s">
        <v>397</v>
      </c>
      <c r="E1828" s="146" t="s">
        <v>810</v>
      </c>
      <c r="F1828" s="262">
        <v>97</v>
      </c>
      <c r="G1828" s="142" t="s">
        <v>670</v>
      </c>
      <c r="H1828" s="167">
        <f t="shared" si="1932"/>
        <v>64</v>
      </c>
      <c r="I1828" s="265">
        <v>46</v>
      </c>
      <c r="J1828" s="183">
        <v>16</v>
      </c>
      <c r="K1828" s="183">
        <f t="shared" si="1942"/>
        <v>2160</v>
      </c>
      <c r="L1828" s="184">
        <v>0</v>
      </c>
      <c r="M1828" s="268">
        <f t="shared" si="1958"/>
        <v>135</v>
      </c>
      <c r="N1828" s="269">
        <f t="shared" si="1959"/>
        <v>135</v>
      </c>
      <c r="O1828" s="183">
        <v>295</v>
      </c>
      <c r="P1828" s="167">
        <f t="shared" ref="P1828:R1828" si="1961">P1827</f>
        <v>30</v>
      </c>
      <c r="Q1828" s="167">
        <f t="shared" si="1961"/>
        <v>1</v>
      </c>
      <c r="R1828" s="167">
        <f t="shared" si="1961"/>
        <v>64661</v>
      </c>
      <c r="S1828" s="142"/>
    </row>
    <row r="1829" spans="1:19">
      <c r="A1829" s="280">
        <f t="shared" si="1930"/>
        <v>43157</v>
      </c>
      <c r="B1829" s="167">
        <f t="shared" si="1931"/>
        <v>21</v>
      </c>
      <c r="C1829" s="456" t="s">
        <v>1018</v>
      </c>
      <c r="D1829" s="457" t="s">
        <v>1017</v>
      </c>
      <c r="E1829" s="297"/>
      <c r="F1829" s="262">
        <v>97</v>
      </c>
      <c r="G1829" s="142" t="s">
        <v>670</v>
      </c>
      <c r="H1829" s="167">
        <f t="shared" si="1932"/>
        <v>64</v>
      </c>
      <c r="I1829" s="265">
        <v>1</v>
      </c>
      <c r="J1829" s="183">
        <v>16</v>
      </c>
      <c r="K1829" s="183">
        <f t="shared" ref="K1829" si="1962">J1829*135</f>
        <v>2160</v>
      </c>
      <c r="L1829" s="184">
        <v>0</v>
      </c>
      <c r="M1829" s="268">
        <f t="shared" ref="M1829" si="1963">IF(J1829=0,0,(K1829)/J1829)</f>
        <v>135</v>
      </c>
      <c r="N1829" s="269">
        <f t="shared" ref="N1829" si="1964">IF(J1829=0,0,(K1829-L1829)/J1829)</f>
        <v>135</v>
      </c>
      <c r="O1829" s="183">
        <v>295</v>
      </c>
      <c r="P1829" s="167">
        <f t="shared" ref="P1829:R1829" si="1965">P1828</f>
        <v>30</v>
      </c>
      <c r="Q1829" s="167">
        <f t="shared" si="1965"/>
        <v>1</v>
      </c>
      <c r="R1829" s="167">
        <f t="shared" si="1965"/>
        <v>64661</v>
      </c>
      <c r="S1829" s="142"/>
    </row>
    <row r="1830" spans="1:19">
      <c r="A1830" s="280">
        <f t="shared" si="1930"/>
        <v>43157</v>
      </c>
      <c r="B1830" s="167">
        <f t="shared" si="1931"/>
        <v>22</v>
      </c>
      <c r="C1830" s="142" t="s">
        <v>577</v>
      </c>
      <c r="D1830" s="142" t="s">
        <v>577</v>
      </c>
      <c r="E1830" s="142" t="s">
        <v>545</v>
      </c>
      <c r="F1830" s="262">
        <v>95</v>
      </c>
      <c r="G1830" s="142" t="s">
        <v>670</v>
      </c>
      <c r="H1830" s="167">
        <f t="shared" si="1932"/>
        <v>64</v>
      </c>
      <c r="I1830" s="265">
        <v>36</v>
      </c>
      <c r="J1830" s="183">
        <v>16</v>
      </c>
      <c r="K1830" s="183">
        <f t="shared" si="1942"/>
        <v>2160</v>
      </c>
      <c r="L1830" s="184">
        <v>45</v>
      </c>
      <c r="M1830" s="268">
        <f t="shared" si="1958"/>
        <v>135</v>
      </c>
      <c r="N1830" s="269">
        <f t="shared" si="1959"/>
        <v>132.1875</v>
      </c>
      <c r="O1830" s="183">
        <v>326</v>
      </c>
      <c r="P1830" s="167">
        <f t="shared" ref="P1830:R1830" si="1966">P1829</f>
        <v>30</v>
      </c>
      <c r="Q1830" s="167">
        <f t="shared" si="1966"/>
        <v>1</v>
      </c>
      <c r="R1830" s="167">
        <f t="shared" si="1966"/>
        <v>64661</v>
      </c>
      <c r="S1830" s="142"/>
    </row>
    <row r="1831" spans="1:19">
      <c r="A1831" s="280">
        <f t="shared" si="1930"/>
        <v>43157</v>
      </c>
      <c r="B1831" s="167">
        <f t="shared" si="1931"/>
        <v>23</v>
      </c>
      <c r="C1831" s="142" t="s">
        <v>1012</v>
      </c>
      <c r="D1831" s="142" t="s">
        <v>1012</v>
      </c>
      <c r="E1831" s="142"/>
      <c r="F1831" s="447">
        <v>92</v>
      </c>
      <c r="G1831" s="142" t="s">
        <v>670</v>
      </c>
      <c r="H1831" s="167">
        <f t="shared" si="1932"/>
        <v>64</v>
      </c>
      <c r="I1831" s="141">
        <v>6</v>
      </c>
      <c r="J1831" s="183">
        <v>16</v>
      </c>
      <c r="K1831" s="183">
        <f t="shared" si="1942"/>
        <v>2160</v>
      </c>
      <c r="L1831" s="184">
        <v>38</v>
      </c>
      <c r="M1831" s="185">
        <f>IF(J1831=0,0,(K1831)/J1831)</f>
        <v>135</v>
      </c>
      <c r="N1831" s="256">
        <f>IF(J1831=0,0,(K1831-L1831)/J1831)</f>
        <v>132.625</v>
      </c>
      <c r="O1831" s="183">
        <v>383</v>
      </c>
      <c r="P1831" s="167">
        <f t="shared" ref="P1831:R1831" si="1967">P1830</f>
        <v>30</v>
      </c>
      <c r="Q1831" s="167">
        <f t="shared" si="1967"/>
        <v>1</v>
      </c>
      <c r="R1831" s="167">
        <f t="shared" si="1967"/>
        <v>64661</v>
      </c>
      <c r="S1831" s="142"/>
    </row>
    <row r="1832" spans="1:19">
      <c r="A1832" s="280">
        <f t="shared" si="1930"/>
        <v>43157</v>
      </c>
      <c r="B1832" s="167">
        <f t="shared" si="1931"/>
        <v>24</v>
      </c>
      <c r="C1832" s="142" t="s">
        <v>956</v>
      </c>
      <c r="D1832" s="142"/>
      <c r="E1832" s="142"/>
      <c r="F1832" s="362">
        <v>91</v>
      </c>
      <c r="G1832" s="142" t="s">
        <v>670</v>
      </c>
      <c r="H1832" s="167">
        <f t="shared" si="1932"/>
        <v>64</v>
      </c>
      <c r="I1832" s="265">
        <v>14</v>
      </c>
      <c r="J1832" s="183">
        <v>16</v>
      </c>
      <c r="K1832" s="183">
        <f t="shared" si="1942"/>
        <v>2160</v>
      </c>
      <c r="L1832" s="184">
        <v>58</v>
      </c>
      <c r="M1832" s="268">
        <f t="shared" ref="M1832:M1834" si="1968">IF(J1832=0,0,(K1832)/J1832)</f>
        <v>135</v>
      </c>
      <c r="N1832" s="269">
        <f t="shared" ref="N1832:N1834" si="1969">IF(J1832=0,0,(K1832-L1832)/J1832)</f>
        <v>131.375</v>
      </c>
      <c r="O1832" s="183">
        <v>253</v>
      </c>
      <c r="P1832" s="167">
        <f t="shared" ref="P1832:R1832" si="1970">P1831</f>
        <v>30</v>
      </c>
      <c r="Q1832" s="167">
        <f t="shared" si="1970"/>
        <v>1</v>
      </c>
      <c r="R1832" s="167">
        <f t="shared" si="1970"/>
        <v>64661</v>
      </c>
      <c r="S1832" s="142"/>
    </row>
    <row r="1833" spans="1:19">
      <c r="A1833" s="280">
        <f t="shared" si="1930"/>
        <v>43157</v>
      </c>
      <c r="B1833" s="167">
        <f t="shared" si="1931"/>
        <v>25</v>
      </c>
      <c r="C1833" s="142" t="s">
        <v>616</v>
      </c>
      <c r="D1833" s="142" t="s">
        <v>616</v>
      </c>
      <c r="E1833" s="142"/>
      <c r="F1833" s="262">
        <v>88</v>
      </c>
      <c r="G1833" s="401" t="s">
        <v>343</v>
      </c>
      <c r="H1833" s="167">
        <f t="shared" si="1932"/>
        <v>64</v>
      </c>
      <c r="I1833" s="141">
        <v>10</v>
      </c>
      <c r="J1833" s="183">
        <v>16</v>
      </c>
      <c r="K1833" s="183">
        <f>J1833*135</f>
        <v>2160</v>
      </c>
      <c r="L1833" s="184">
        <v>22</v>
      </c>
      <c r="M1833" s="185">
        <f>IF(J1833=0,0,(K1833)/J1833)</f>
        <v>135</v>
      </c>
      <c r="N1833" s="256">
        <f>IF(J1833=0,0,(K1833-L1833)/J1833)</f>
        <v>133.625</v>
      </c>
      <c r="O1833" s="183">
        <v>317</v>
      </c>
      <c r="P1833" s="167">
        <f t="shared" ref="P1833:R1833" si="1971">P1832</f>
        <v>30</v>
      </c>
      <c r="Q1833" s="167">
        <f t="shared" si="1971"/>
        <v>1</v>
      </c>
      <c r="R1833" s="167">
        <f t="shared" si="1971"/>
        <v>64661</v>
      </c>
      <c r="S1833" s="142"/>
    </row>
    <row r="1834" spans="1:19">
      <c r="A1834" s="280">
        <f t="shared" si="1930"/>
        <v>43157</v>
      </c>
      <c r="B1834" s="167">
        <f t="shared" si="1931"/>
        <v>26</v>
      </c>
      <c r="C1834" s="142" t="s">
        <v>943</v>
      </c>
      <c r="D1834" s="142" t="s">
        <v>943</v>
      </c>
      <c r="E1834" s="142" t="s">
        <v>545</v>
      </c>
      <c r="F1834" s="168">
        <v>87</v>
      </c>
      <c r="G1834" s="401" t="s">
        <v>343</v>
      </c>
      <c r="H1834" s="167">
        <f t="shared" si="1932"/>
        <v>64</v>
      </c>
      <c r="I1834" s="141">
        <v>19</v>
      </c>
      <c r="J1834" s="183">
        <v>16</v>
      </c>
      <c r="K1834" s="183">
        <v>2158</v>
      </c>
      <c r="L1834" s="184">
        <v>34</v>
      </c>
      <c r="M1834" s="185">
        <f t="shared" si="1968"/>
        <v>134.875</v>
      </c>
      <c r="N1834" s="256">
        <f t="shared" si="1969"/>
        <v>132.75</v>
      </c>
      <c r="O1834" s="183">
        <v>101</v>
      </c>
      <c r="P1834" s="167">
        <f t="shared" ref="P1834:R1834" si="1972">P1833</f>
        <v>30</v>
      </c>
      <c r="Q1834" s="167">
        <f t="shared" si="1972"/>
        <v>1</v>
      </c>
      <c r="R1834" s="167">
        <f t="shared" si="1972"/>
        <v>64661</v>
      </c>
      <c r="S1834" s="142"/>
    </row>
    <row r="1835" spans="1:19">
      <c r="A1835" s="280">
        <f t="shared" si="1930"/>
        <v>43157</v>
      </c>
      <c r="B1835" s="167">
        <f t="shared" si="1931"/>
        <v>27</v>
      </c>
      <c r="C1835" s="142" t="s">
        <v>1015</v>
      </c>
      <c r="D1835" s="142" t="s">
        <v>1015</v>
      </c>
      <c r="E1835" s="142"/>
      <c r="F1835" s="262">
        <v>83</v>
      </c>
      <c r="G1835" s="401" t="s">
        <v>343</v>
      </c>
      <c r="H1835" s="167">
        <f t="shared" si="1932"/>
        <v>64</v>
      </c>
      <c r="I1835" s="141">
        <v>3</v>
      </c>
      <c r="J1835" s="183">
        <v>16</v>
      </c>
      <c r="K1835" s="183">
        <f t="shared" ref="K1835:K1838" si="1973">J1835*135</f>
        <v>2160</v>
      </c>
      <c r="L1835" s="184">
        <v>65</v>
      </c>
      <c r="M1835" s="185">
        <f>IF(J1835=0,0,(K1835)/J1835)</f>
        <v>135</v>
      </c>
      <c r="N1835" s="256">
        <f>IF(J1835=0,0,(K1835-L1835)/J1835)</f>
        <v>130.9375</v>
      </c>
      <c r="O1835" s="183">
        <v>465</v>
      </c>
      <c r="P1835" s="167">
        <f t="shared" ref="P1835:R1835" si="1974">P1834</f>
        <v>30</v>
      </c>
      <c r="Q1835" s="167">
        <f t="shared" si="1974"/>
        <v>1</v>
      </c>
      <c r="R1835" s="167">
        <f t="shared" si="1974"/>
        <v>64661</v>
      </c>
      <c r="S1835" s="142"/>
    </row>
    <row r="1836" spans="1:19">
      <c r="A1836" s="280">
        <f t="shared" si="1930"/>
        <v>43157</v>
      </c>
      <c r="B1836" s="167">
        <f t="shared" si="1931"/>
        <v>28</v>
      </c>
      <c r="C1836" s="142" t="s">
        <v>1011</v>
      </c>
      <c r="D1836" s="142" t="s">
        <v>1011</v>
      </c>
      <c r="E1836" s="142"/>
      <c r="F1836" s="447">
        <v>79</v>
      </c>
      <c r="G1836" s="142" t="s">
        <v>343</v>
      </c>
      <c r="H1836" s="167">
        <f t="shared" si="1932"/>
        <v>64</v>
      </c>
      <c r="I1836" s="141">
        <v>6</v>
      </c>
      <c r="J1836" s="183">
        <v>16</v>
      </c>
      <c r="K1836" s="183">
        <f t="shared" si="1973"/>
        <v>2160</v>
      </c>
      <c r="L1836" s="184">
        <v>129</v>
      </c>
      <c r="M1836" s="185">
        <f t="shared" ref="M1836:M1837" si="1975">IF(J1836=0,0,(K1836)/J1836)</f>
        <v>135</v>
      </c>
      <c r="N1836" s="256">
        <f>IF(J1836=0,0,(K1836-L1836)/J1836)</f>
        <v>126.9375</v>
      </c>
      <c r="O1836" s="183">
        <v>164</v>
      </c>
      <c r="P1836" s="167">
        <f t="shared" ref="P1836:R1836" si="1976">P1835</f>
        <v>30</v>
      </c>
      <c r="Q1836" s="167">
        <f t="shared" si="1976"/>
        <v>1</v>
      </c>
      <c r="R1836" s="167">
        <f t="shared" si="1976"/>
        <v>64661</v>
      </c>
      <c r="S1836" s="142"/>
    </row>
    <row r="1837" spans="1:19">
      <c r="A1837" s="280">
        <f t="shared" si="1930"/>
        <v>43157</v>
      </c>
      <c r="B1837" s="167">
        <f t="shared" si="1931"/>
        <v>29</v>
      </c>
      <c r="C1837" s="401" t="s">
        <v>576</v>
      </c>
      <c r="D1837" s="142" t="s">
        <v>826</v>
      </c>
      <c r="E1837" s="142" t="s">
        <v>810</v>
      </c>
      <c r="F1837" s="262">
        <v>78</v>
      </c>
      <c r="G1837" s="299" t="s">
        <v>536</v>
      </c>
      <c r="H1837" s="167">
        <f t="shared" si="1932"/>
        <v>64</v>
      </c>
      <c r="I1837" s="265">
        <v>61</v>
      </c>
      <c r="J1837" s="183">
        <v>16</v>
      </c>
      <c r="K1837" s="183">
        <f t="shared" si="1973"/>
        <v>2160</v>
      </c>
      <c r="L1837" s="184">
        <v>58</v>
      </c>
      <c r="M1837" s="268">
        <f t="shared" si="1975"/>
        <v>135</v>
      </c>
      <c r="N1837" s="269">
        <f t="shared" ref="N1837:N1838" si="1977">IF(J1837=0,0,(K1837-L1837)/J1837)</f>
        <v>131.375</v>
      </c>
      <c r="O1837" s="266">
        <v>113</v>
      </c>
      <c r="P1837" s="167">
        <f t="shared" ref="P1837:R1837" si="1978">P1836</f>
        <v>30</v>
      </c>
      <c r="Q1837" s="167">
        <f t="shared" si="1978"/>
        <v>1</v>
      </c>
      <c r="R1837" s="167">
        <f t="shared" si="1978"/>
        <v>64661</v>
      </c>
      <c r="S1837" s="142"/>
    </row>
    <row r="1838" spans="1:19">
      <c r="A1838" s="280">
        <f t="shared" si="1930"/>
        <v>43157</v>
      </c>
      <c r="B1838" s="167">
        <f t="shared" si="1931"/>
        <v>30</v>
      </c>
      <c r="C1838" s="401" t="s">
        <v>881</v>
      </c>
      <c r="D1838" s="142" t="s">
        <v>881</v>
      </c>
      <c r="E1838" s="142" t="s">
        <v>545</v>
      </c>
      <c r="F1838" s="262">
        <v>68</v>
      </c>
      <c r="G1838" s="142" t="s">
        <v>343</v>
      </c>
      <c r="H1838" s="167">
        <f t="shared" si="1932"/>
        <v>64</v>
      </c>
      <c r="I1838" s="141">
        <v>31</v>
      </c>
      <c r="J1838" s="183">
        <v>16</v>
      </c>
      <c r="K1838" s="183">
        <f t="shared" si="1973"/>
        <v>2160</v>
      </c>
      <c r="L1838" s="184">
        <v>43</v>
      </c>
      <c r="M1838" s="185">
        <f>IF(J1838=0,0,(K1838)/J1838)</f>
        <v>135</v>
      </c>
      <c r="N1838" s="256">
        <f t="shared" si="1977"/>
        <v>132.3125</v>
      </c>
      <c r="O1838" s="183">
        <v>71</v>
      </c>
      <c r="P1838" s="167">
        <f t="shared" ref="P1838:R1838" si="1979">P1837</f>
        <v>30</v>
      </c>
      <c r="Q1838" s="167">
        <f t="shared" si="1979"/>
        <v>1</v>
      </c>
      <c r="R1838" s="167">
        <f t="shared" si="1979"/>
        <v>64661</v>
      </c>
      <c r="S1838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2018-02-21T08:14:37Z</dcterms:modified>
</cp:coreProperties>
</file>